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Mentored Engineer\Roller Coaster\Roller Coaster Data\"/>
    </mc:Choice>
  </mc:AlternateContent>
  <xr:revisionPtr revIDLastSave="0" documentId="13_ncr:1_{ED08E8B9-A86F-46FF-86E1-2984990B14A9}" xr6:coauthVersionLast="45" xr6:coauthVersionMax="45" xr10:uidLastSave="{00000000-0000-0000-0000-000000000000}"/>
  <bookViews>
    <workbookView xWindow="0" yWindow="0" windowWidth="24240" windowHeight="13140" xr2:uid="{00000000-000D-0000-FFFF-FFFF00000000}"/>
  </bookViews>
  <sheets>
    <sheet name="Template US" sheetId="5" r:id="rId1"/>
    <sheet name="Template SI" sheetId="6" r:id="rId2"/>
    <sheet name="Black Widow" sheetId="4" r:id="rId3"/>
  </sheets>
  <definedNames>
    <definedName name="_xlnm.Print_Area" localSheetId="2">'Black Widow'!$A$1:$F$18</definedName>
    <definedName name="_xlnm.Print_Area" localSheetId="1">'Template SI'!$A$1:$F$18</definedName>
    <definedName name="_xlnm.Print_Area" localSheetId="0">'Template US'!$A$1:$F$19</definedName>
  </definedNames>
  <calcPr calcId="181029"/>
</workbook>
</file>

<file path=xl/calcChain.xml><?xml version="1.0" encoding="utf-8"?>
<calcChain xmlns="http://schemas.openxmlformats.org/spreadsheetml/2006/main">
  <c r="T8" i="5" l="1"/>
  <c r="T9" i="5"/>
  <c r="T10" i="5"/>
  <c r="T11" i="5"/>
  <c r="T12" i="5"/>
  <c r="T13" i="5"/>
  <c r="T14" i="5"/>
  <c r="T15" i="5"/>
  <c r="T16" i="5"/>
  <c r="T17" i="5"/>
  <c r="T18" i="5"/>
  <c r="T19" i="5"/>
  <c r="T20" i="5"/>
  <c r="T7" i="5"/>
  <c r="R8" i="5"/>
  <c r="R9" i="5"/>
  <c r="R10" i="5"/>
  <c r="R11" i="5"/>
  <c r="R12" i="5"/>
  <c r="R13" i="5"/>
  <c r="R14" i="5"/>
  <c r="R15" i="5"/>
  <c r="R16" i="5"/>
  <c r="R17" i="5"/>
  <c r="R18" i="5"/>
  <c r="R19" i="5"/>
  <c r="R20" i="5"/>
  <c r="R7" i="5"/>
  <c r="U6" i="6"/>
  <c r="R6" i="6"/>
  <c r="L6" i="6"/>
  <c r="G6" i="6"/>
  <c r="J8" i="6"/>
  <c r="J9" i="6"/>
  <c r="J10" i="6"/>
  <c r="J11" i="6"/>
  <c r="J12" i="6"/>
  <c r="J13" i="6"/>
  <c r="J14" i="6"/>
  <c r="J15" i="6"/>
  <c r="J16" i="6"/>
  <c r="J17" i="6"/>
  <c r="J18" i="6"/>
  <c r="J19" i="6"/>
  <c r="J7" i="6"/>
  <c r="G7" i="6"/>
  <c r="G8" i="6"/>
  <c r="G9" i="6"/>
  <c r="G10" i="6"/>
  <c r="G11" i="6"/>
  <c r="G12" i="6"/>
  <c r="G13" i="6"/>
  <c r="G14" i="6"/>
  <c r="G15" i="6"/>
  <c r="G16" i="6"/>
  <c r="G17" i="6"/>
  <c r="G18" i="6"/>
  <c r="G19" i="6"/>
  <c r="Q6" i="6"/>
  <c r="F1" i="6"/>
  <c r="D15" i="4"/>
  <c r="D11" i="4"/>
  <c r="D10" i="4"/>
  <c r="D9" i="4"/>
  <c r="D8" i="4"/>
  <c r="T6" i="6" l="1"/>
  <c r="M6" i="6"/>
  <c r="K17" i="6"/>
  <c r="I6" i="6"/>
  <c r="K16" i="6" s="1"/>
  <c r="K8" i="6"/>
  <c r="K6" i="6" l="1"/>
  <c r="I7" i="6"/>
  <c r="K12" i="6"/>
  <c r="K13" i="6"/>
  <c r="K18" i="6"/>
  <c r="K10" i="6"/>
  <c r="K7" i="6"/>
  <c r="K9" i="6"/>
  <c r="K14" i="6"/>
  <c r="K11" i="6"/>
  <c r="K15" i="6"/>
  <c r="K19" i="6"/>
  <c r="S6" i="6"/>
  <c r="I8" i="6" l="1"/>
  <c r="H7" i="6"/>
  <c r="L7" i="6" s="1"/>
  <c r="R7" i="6" s="1"/>
  <c r="M7" i="6" l="1"/>
  <c r="N7" i="6"/>
  <c r="O7" i="6"/>
  <c r="P7" i="6" s="1"/>
  <c r="I9" i="6"/>
  <c r="H8" i="6"/>
  <c r="L8" i="6" s="1"/>
  <c r="R8" i="6" s="1"/>
  <c r="M8" i="6" l="1"/>
  <c r="O8" i="6"/>
  <c r="P8" i="6" s="1"/>
  <c r="I10" i="6"/>
  <c r="H9" i="6"/>
  <c r="L9" i="6" s="1"/>
  <c r="R9" i="6" s="1"/>
  <c r="M9" i="6" l="1"/>
  <c r="O9" i="6"/>
  <c r="P9" i="6" s="1"/>
  <c r="I11" i="6"/>
  <c r="H10" i="6"/>
  <c r="L10" i="6" s="1"/>
  <c r="R10" i="6" s="1"/>
  <c r="M10" i="6" l="1"/>
  <c r="I12" i="6"/>
  <c r="H11" i="6"/>
  <c r="L11" i="6" s="1"/>
  <c r="R11" i="6" s="1"/>
  <c r="O10" i="6"/>
  <c r="P10" i="6" s="1"/>
  <c r="M11" i="6" l="1"/>
  <c r="O11" i="6"/>
  <c r="P11" i="6" s="1"/>
  <c r="I13" i="6"/>
  <c r="H12" i="6"/>
  <c r="L12" i="6" s="1"/>
  <c r="R12" i="6" s="1"/>
  <c r="M12" i="6" l="1"/>
  <c r="O12" i="6"/>
  <c r="P12" i="6" s="1"/>
  <c r="I14" i="6"/>
  <c r="H13" i="6"/>
  <c r="L13" i="6" s="1"/>
  <c r="R13" i="6" s="1"/>
  <c r="M13" i="6" l="1"/>
  <c r="O13" i="6"/>
  <c r="P13" i="6" s="1"/>
  <c r="I15" i="6"/>
  <c r="H14" i="6"/>
  <c r="L14" i="6" s="1"/>
  <c r="R14" i="6" s="1"/>
  <c r="M14" i="6" l="1"/>
  <c r="O14" i="6"/>
  <c r="P14" i="6" s="1"/>
  <c r="I16" i="6"/>
  <c r="H15" i="6"/>
  <c r="L15" i="6" s="1"/>
  <c r="R15" i="6" s="1"/>
  <c r="M15" i="6" l="1"/>
  <c r="I17" i="6"/>
  <c r="H16" i="6"/>
  <c r="L16" i="6" s="1"/>
  <c r="R16" i="6" s="1"/>
  <c r="O15" i="6"/>
  <c r="P15" i="6" s="1"/>
  <c r="M16" i="6" l="1"/>
  <c r="O16" i="6"/>
  <c r="P16" i="6" s="1"/>
  <c r="I18" i="6"/>
  <c r="H17" i="6"/>
  <c r="L17" i="6" s="1"/>
  <c r="R17" i="6" s="1"/>
  <c r="M17" i="6" l="1"/>
  <c r="O17" i="6"/>
  <c r="P17" i="6" s="1"/>
  <c r="I19" i="6"/>
  <c r="H19" i="6" s="1"/>
  <c r="L19" i="6" s="1"/>
  <c r="R19" i="6" s="1"/>
  <c r="H18" i="6"/>
  <c r="L18" i="6" s="1"/>
  <c r="R18" i="6" s="1"/>
  <c r="M19" i="6" l="1"/>
  <c r="M18" i="6"/>
  <c r="O18" i="6"/>
  <c r="P18" i="6" s="1"/>
  <c r="O19" i="6"/>
  <c r="P19" i="6" s="1"/>
  <c r="J20" i="5" l="1"/>
  <c r="G20" i="5"/>
  <c r="G18" i="5"/>
  <c r="J17" i="5"/>
  <c r="G17" i="5"/>
  <c r="G16" i="5"/>
  <c r="J15" i="5"/>
  <c r="G14" i="5"/>
  <c r="G13" i="5"/>
  <c r="J12" i="5"/>
  <c r="G12" i="5"/>
  <c r="G10" i="5"/>
  <c r="J9" i="5"/>
  <c r="G9" i="5"/>
  <c r="G8" i="5"/>
  <c r="Q7" i="5"/>
  <c r="G7" i="5"/>
  <c r="I7" i="5" s="1"/>
  <c r="C4" i="5"/>
  <c r="J19" i="5" s="1"/>
  <c r="F1" i="5"/>
  <c r="J8" i="5" l="1"/>
  <c r="K8" i="5" s="1"/>
  <c r="J11" i="5"/>
  <c r="K11" i="5" s="1"/>
  <c r="J13" i="5"/>
  <c r="J16" i="5"/>
  <c r="K16" i="5" s="1"/>
  <c r="K7" i="5"/>
  <c r="I8" i="5"/>
  <c r="K13" i="5"/>
  <c r="K9" i="5"/>
  <c r="K17" i="5"/>
  <c r="K15" i="5"/>
  <c r="K19" i="5"/>
  <c r="K12" i="5"/>
  <c r="K20" i="5"/>
  <c r="L7" i="5"/>
  <c r="J10" i="5"/>
  <c r="K10" i="5" s="1"/>
  <c r="G11" i="5"/>
  <c r="J14" i="5"/>
  <c r="K14" i="5" s="1"/>
  <c r="G15" i="5"/>
  <c r="J18" i="5"/>
  <c r="K18" i="5" s="1"/>
  <c r="G19" i="5"/>
  <c r="F1" i="4"/>
  <c r="M7" i="5" l="1"/>
  <c r="I9" i="5"/>
  <c r="H8" i="5"/>
  <c r="L8" i="5" s="1"/>
  <c r="C4" i="4"/>
  <c r="Q7" i="4"/>
  <c r="O8" i="5" l="1"/>
  <c r="P8" i="5" s="1"/>
  <c r="Q8" i="5" s="1"/>
  <c r="N8" i="5"/>
  <c r="M8" i="5"/>
  <c r="S8" i="5"/>
  <c r="H9" i="5"/>
  <c r="L9" i="5" s="1"/>
  <c r="I10" i="5"/>
  <c r="S7" i="5"/>
  <c r="U7" i="5"/>
  <c r="G14" i="4"/>
  <c r="J12" i="4"/>
  <c r="J16" i="4"/>
  <c r="J8" i="4"/>
  <c r="J10" i="4"/>
  <c r="J18" i="4"/>
  <c r="L7" i="4"/>
  <c r="R7" i="4" s="1"/>
  <c r="S7" i="4" s="1"/>
  <c r="J11" i="4"/>
  <c r="J15" i="4"/>
  <c r="J9" i="4"/>
  <c r="J13" i="4"/>
  <c r="J17" i="4"/>
  <c r="G16" i="4"/>
  <c r="J14" i="4"/>
  <c r="G8" i="4"/>
  <c r="G12" i="4"/>
  <c r="G17" i="4"/>
  <c r="G9" i="4"/>
  <c r="G13" i="4"/>
  <c r="G18" i="4"/>
  <c r="G10" i="4"/>
  <c r="G15" i="4"/>
  <c r="G7" i="4"/>
  <c r="G11" i="4"/>
  <c r="U8" i="5" l="1"/>
  <c r="M9" i="5"/>
  <c r="O9" i="5"/>
  <c r="P9" i="5" s="1"/>
  <c r="Q9" i="5" s="1"/>
  <c r="S9" i="5"/>
  <c r="N9" i="5"/>
  <c r="H10" i="5"/>
  <c r="L10" i="5" s="1"/>
  <c r="I11" i="5"/>
  <c r="T7" i="4"/>
  <c r="M7" i="4"/>
  <c r="I7" i="4"/>
  <c r="U7" i="4"/>
  <c r="U9" i="5" l="1"/>
  <c r="I12" i="5"/>
  <c r="H11" i="5"/>
  <c r="L11" i="5" s="1"/>
  <c r="N10" i="5"/>
  <c r="M10" i="5"/>
  <c r="O10" i="5"/>
  <c r="P10" i="5" s="1"/>
  <c r="Q10" i="5" s="1"/>
  <c r="S10" i="5"/>
  <c r="I8" i="4"/>
  <c r="H8" i="4" s="1"/>
  <c r="K7" i="4"/>
  <c r="K8" i="4"/>
  <c r="K9" i="4"/>
  <c r="I9" i="4"/>
  <c r="K10" i="4"/>
  <c r="S11" i="5" l="1"/>
  <c r="N11" i="5"/>
  <c r="M11" i="5"/>
  <c r="O11" i="5"/>
  <c r="P11" i="5" s="1"/>
  <c r="Q11" i="5" s="1"/>
  <c r="U11" i="5" s="1"/>
  <c r="I13" i="5"/>
  <c r="H12" i="5"/>
  <c r="L12" i="5" s="1"/>
  <c r="U10" i="5"/>
  <c r="L8" i="4"/>
  <c r="I10" i="4"/>
  <c r="H10" i="4" s="1"/>
  <c r="H9" i="4"/>
  <c r="K11" i="4"/>
  <c r="O8" i="4"/>
  <c r="O12" i="5" l="1"/>
  <c r="P12" i="5" s="1"/>
  <c r="Q12" i="5" s="1"/>
  <c r="S12" i="5"/>
  <c r="M12" i="5"/>
  <c r="N12" i="5"/>
  <c r="I14" i="5"/>
  <c r="H13" i="5"/>
  <c r="L13" i="5" s="1"/>
  <c r="T8" i="4"/>
  <c r="N8" i="4"/>
  <c r="M8" i="4"/>
  <c r="R8" i="4"/>
  <c r="S8" i="4" s="1"/>
  <c r="L10" i="4"/>
  <c r="R10" i="4" s="1"/>
  <c r="S10" i="4" s="1"/>
  <c r="I11" i="4"/>
  <c r="H11" i="4" s="1"/>
  <c r="L9" i="4"/>
  <c r="K12" i="4"/>
  <c r="P8" i="4"/>
  <c r="Q8" i="4" s="1"/>
  <c r="H14" i="5" l="1"/>
  <c r="L14" i="5" s="1"/>
  <c r="I15" i="5"/>
  <c r="M13" i="5"/>
  <c r="S13" i="5"/>
  <c r="N13" i="5"/>
  <c r="O13" i="5"/>
  <c r="P13" i="5" s="1"/>
  <c r="Q13" i="5" s="1"/>
  <c r="U12" i="5"/>
  <c r="N10" i="4"/>
  <c r="U8" i="4"/>
  <c r="L11" i="4"/>
  <c r="R11" i="4" s="1"/>
  <c r="S11" i="4" s="1"/>
  <c r="M10" i="4"/>
  <c r="O10" i="4"/>
  <c r="P10" i="4" s="1"/>
  <c r="Q10" i="4" s="1"/>
  <c r="U10" i="4" s="1"/>
  <c r="T10" i="4"/>
  <c r="O9" i="4"/>
  <c r="P9" i="4" s="1"/>
  <c r="Q9" i="4" s="1"/>
  <c r="R9" i="4"/>
  <c r="S9" i="4" s="1"/>
  <c r="T9" i="4"/>
  <c r="M9" i="4"/>
  <c r="N9" i="4"/>
  <c r="I12" i="4"/>
  <c r="K13" i="4"/>
  <c r="K14" i="4"/>
  <c r="U13" i="5" l="1"/>
  <c r="I16" i="5"/>
  <c r="H15" i="5"/>
  <c r="L15" i="5" s="1"/>
  <c r="N14" i="5"/>
  <c r="M14" i="5"/>
  <c r="O14" i="5"/>
  <c r="P14" i="5" s="1"/>
  <c r="Q14" i="5" s="1"/>
  <c r="S14" i="5"/>
  <c r="N11" i="4"/>
  <c r="M11" i="4"/>
  <c r="T11" i="4"/>
  <c r="O11" i="4"/>
  <c r="P11" i="4" s="1"/>
  <c r="Q11" i="4" s="1"/>
  <c r="U11" i="4" s="1"/>
  <c r="U9" i="4"/>
  <c r="I13" i="4"/>
  <c r="H12" i="4"/>
  <c r="K15" i="4"/>
  <c r="U14" i="5" l="1"/>
  <c r="S15" i="5"/>
  <c r="N15" i="5"/>
  <c r="M15" i="5"/>
  <c r="O15" i="5"/>
  <c r="P15" i="5" s="1"/>
  <c r="Q15" i="5" s="1"/>
  <c r="U15" i="5" s="1"/>
  <c r="I17" i="5"/>
  <c r="H16" i="5"/>
  <c r="L16" i="5" s="1"/>
  <c r="L12" i="4"/>
  <c r="I14" i="4"/>
  <c r="H14" i="4" s="1"/>
  <c r="H13" i="4"/>
  <c r="K16" i="4"/>
  <c r="O16" i="5" l="1"/>
  <c r="P16" i="5" s="1"/>
  <c r="Q16" i="5" s="1"/>
  <c r="S16" i="5"/>
  <c r="M16" i="5"/>
  <c r="N16" i="5"/>
  <c r="I18" i="5"/>
  <c r="H17" i="5"/>
  <c r="L17" i="5" s="1"/>
  <c r="I15" i="4"/>
  <c r="H15" i="4" s="1"/>
  <c r="M12" i="4"/>
  <c r="O12" i="4"/>
  <c r="P12" i="4" s="1"/>
  <c r="Q12" i="4" s="1"/>
  <c r="R12" i="4"/>
  <c r="S12" i="4" s="1"/>
  <c r="N12" i="4"/>
  <c r="T12" i="4"/>
  <c r="L13" i="4"/>
  <c r="L14" i="4"/>
  <c r="K17" i="4"/>
  <c r="M17" i="5" l="1"/>
  <c r="S17" i="5"/>
  <c r="O17" i="5"/>
  <c r="P17" i="5" s="1"/>
  <c r="Q17" i="5" s="1"/>
  <c r="U17" i="5" s="1"/>
  <c r="N17" i="5"/>
  <c r="I19" i="5"/>
  <c r="H18" i="5"/>
  <c r="L18" i="5" s="1"/>
  <c r="U16" i="5"/>
  <c r="L15" i="4"/>
  <c r="R15" i="4" s="1"/>
  <c r="S15" i="4" s="1"/>
  <c r="N14" i="4"/>
  <c r="I16" i="4"/>
  <c r="H16" i="4" s="1"/>
  <c r="U12" i="4"/>
  <c r="R13" i="4"/>
  <c r="S13" i="4" s="1"/>
  <c r="N13" i="4"/>
  <c r="M13" i="4"/>
  <c r="O13" i="4"/>
  <c r="P13" i="4" s="1"/>
  <c r="Q13" i="4" s="1"/>
  <c r="T13" i="4"/>
  <c r="M14" i="4"/>
  <c r="T14" i="4"/>
  <c r="R14" i="4"/>
  <c r="S14" i="4" s="1"/>
  <c r="O14" i="4"/>
  <c r="P14" i="4" s="1"/>
  <c r="Q14" i="4" s="1"/>
  <c r="K18" i="4"/>
  <c r="N18" i="5" l="1"/>
  <c r="M18" i="5"/>
  <c r="O18" i="5"/>
  <c r="P18" i="5" s="1"/>
  <c r="Q18" i="5" s="1"/>
  <c r="S18" i="5"/>
  <c r="I20" i="5"/>
  <c r="H20" i="5" s="1"/>
  <c r="L20" i="5" s="1"/>
  <c r="H19" i="5"/>
  <c r="L19" i="5" s="1"/>
  <c r="T15" i="4"/>
  <c r="N15" i="4"/>
  <c r="O15" i="4"/>
  <c r="P15" i="4" s="1"/>
  <c r="Q15" i="4" s="1"/>
  <c r="U15" i="4" s="1"/>
  <c r="M15" i="4"/>
  <c r="U14" i="4"/>
  <c r="L16" i="4"/>
  <c r="I17" i="4"/>
  <c r="H17" i="4" s="1"/>
  <c r="U13" i="4"/>
  <c r="U18" i="5" l="1"/>
  <c r="S19" i="5"/>
  <c r="N19" i="5"/>
  <c r="F2" i="5" s="1"/>
  <c r="M19" i="5"/>
  <c r="O19" i="5"/>
  <c r="P19" i="5" s="1"/>
  <c r="Q19" i="5" s="1"/>
  <c r="U19" i="5" s="1"/>
  <c r="O20" i="5"/>
  <c r="P20" i="5" s="1"/>
  <c r="Q20" i="5" s="1"/>
  <c r="S20" i="5"/>
  <c r="N20" i="5"/>
  <c r="M20" i="5"/>
  <c r="I18" i="4"/>
  <c r="R16" i="4"/>
  <c r="S16" i="4" s="1"/>
  <c r="M16" i="4"/>
  <c r="N16" i="4"/>
  <c r="O16" i="4"/>
  <c r="P16" i="4" s="1"/>
  <c r="Q16" i="4" s="1"/>
  <c r="T16" i="4"/>
  <c r="L17" i="4"/>
  <c r="U20" i="5" l="1"/>
  <c r="U16" i="4"/>
  <c r="H18" i="4"/>
  <c r="M17" i="4"/>
  <c r="R17" i="4"/>
  <c r="S17" i="4" s="1"/>
  <c r="O17" i="4"/>
  <c r="P17" i="4" s="1"/>
  <c r="Q17" i="4" s="1"/>
  <c r="T17" i="4"/>
  <c r="N17" i="4"/>
  <c r="U17" i="4" l="1"/>
  <c r="L18" i="4"/>
  <c r="T18" i="4" l="1"/>
  <c r="M18" i="4"/>
  <c r="O18" i="4"/>
  <c r="P18" i="4" s="1"/>
  <c r="Q18" i="4" s="1"/>
  <c r="R18" i="4"/>
  <c r="S18" i="4" s="1"/>
  <c r="N18" i="4"/>
  <c r="F2" i="4"/>
  <c r="U18" i="4" l="1"/>
  <c r="Q19" i="6"/>
  <c r="U19" i="6" s="1"/>
  <c r="Q18" i="6"/>
  <c r="U18" i="6" s="1"/>
  <c r="Q17" i="6"/>
  <c r="U17" i="6" s="1"/>
  <c r="Q13" i="6"/>
  <c r="U13" i="6" s="1"/>
  <c r="T17" i="6" l="1"/>
  <c r="T18" i="6"/>
  <c r="T19" i="6"/>
  <c r="T13" i="6"/>
  <c r="N9" i="6"/>
  <c r="S8" i="6"/>
  <c r="S12" i="6"/>
  <c r="Q16" i="6"/>
  <c r="U16" i="6" s="1"/>
  <c r="S17" i="6"/>
  <c r="S19" i="6"/>
  <c r="S9" i="6"/>
  <c r="S16" i="6"/>
  <c r="Q11" i="6"/>
  <c r="U11" i="6" s="1"/>
  <c r="N12" i="6"/>
  <c r="N11" i="6"/>
  <c r="S11" i="6"/>
  <c r="N13" i="6"/>
  <c r="Q15" i="6"/>
  <c r="U15" i="6" s="1"/>
  <c r="S15" i="6"/>
  <c r="N16" i="6"/>
  <c r="N15" i="6"/>
  <c r="Q7" i="6"/>
  <c r="N14" i="6"/>
  <c r="N17" i="6"/>
  <c r="N18" i="6"/>
  <c r="S7" i="6"/>
  <c r="Q8" i="6"/>
  <c r="Q9" i="6"/>
  <c r="U9" i="6" s="1"/>
  <c r="Q12" i="6"/>
  <c r="U12" i="6" s="1"/>
  <c r="S14" i="6"/>
  <c r="Q14" i="6"/>
  <c r="U14" i="6" s="1"/>
  <c r="N19" i="6"/>
  <c r="N8" i="6"/>
  <c r="N10" i="6"/>
  <c r="S10" i="6"/>
  <c r="Q10" i="6"/>
  <c r="U10" i="6" s="1"/>
  <c r="S13" i="6"/>
  <c r="S18" i="6"/>
  <c r="U8" i="6" l="1"/>
  <c r="T8" i="6"/>
  <c r="U7" i="6"/>
  <c r="T7" i="6"/>
  <c r="T10" i="6"/>
  <c r="T16" i="6"/>
  <c r="T14" i="6"/>
  <c r="T15" i="6"/>
  <c r="T9" i="6"/>
  <c r="T12" i="6"/>
  <c r="T11" i="6"/>
  <c r="F2" i="6"/>
</calcChain>
</file>

<file path=xl/sharedStrings.xml><?xml version="1.0" encoding="utf-8"?>
<sst xmlns="http://schemas.openxmlformats.org/spreadsheetml/2006/main" count="128" uniqueCount="75">
  <si>
    <t>ft</t>
  </si>
  <si>
    <t>location</t>
  </si>
  <si>
    <t>height (ft)</t>
  </si>
  <si>
    <t>velocity (mi/hr)</t>
  </si>
  <si>
    <t>up/down g's excl gravity</t>
  </si>
  <si>
    <t>up/down g's incl gravity</t>
  </si>
  <si>
    <t>lift hill peak#1</t>
  </si>
  <si>
    <t>Kinetic Energy</t>
  </si>
  <si>
    <t>Centripital force going around a curve of radius r</t>
  </si>
  <si>
    <t>K.E. = 1/2 m v^2</t>
  </si>
  <si>
    <t>Potential Energy</t>
  </si>
  <si>
    <t>P.E. = mgh</t>
  </si>
  <si>
    <t>back to start</t>
  </si>
  <si>
    <t>ft/sec^2</t>
  </si>
  <si>
    <t xml:space="preserve">track distance (ft) </t>
  </si>
  <si>
    <t>potential energy (lbf-ft)</t>
  </si>
  <si>
    <t>slug</t>
  </si>
  <si>
    <t>drag energy lost (lbf-ft)</t>
  </si>
  <si>
    <t>velocity with drag (ft/s)</t>
  </si>
  <si>
    <t>up/down radius (ft)</t>
  </si>
  <si>
    <t>turn radius (ft)</t>
  </si>
  <si>
    <t>vertical centripital force (lbf)</t>
  </si>
  <si>
    <t>total g's</t>
  </si>
  <si>
    <t>optimal bank angle (degrees from horizontal)</t>
  </si>
  <si>
    <t>bottom of the drop</t>
  </si>
  <si>
    <t>valley 2</t>
  </si>
  <si>
    <t>Lateral Gs</t>
  </si>
  <si>
    <t>lateral side force (lbf)</t>
  </si>
  <si>
    <t>-g hill #2</t>
  </si>
  <si>
    <t>Total Energy</t>
  </si>
  <si>
    <t>Track Length</t>
  </si>
  <si>
    <t>time to complete</t>
  </si>
  <si>
    <t>Ride time</t>
  </si>
  <si>
    <t>sec</t>
  </si>
  <si>
    <t>hill #1</t>
  </si>
  <si>
    <t>valley between double up</t>
  </si>
  <si>
    <t>-g hill #3</t>
  </si>
  <si>
    <t>start of steep banked curve</t>
  </si>
  <si>
    <t>end of steep banked curve</t>
  </si>
  <si>
    <t>Drag</t>
  </si>
  <si>
    <t>kinetic energy (lbf-ft)</t>
  </si>
  <si>
    <t>Drag Coefficient</t>
  </si>
  <si>
    <t>lbm</t>
  </si>
  <si>
    <t>The drag coefficient is an average over the ride.  Since potential energy is not dependent on motion, no energy is used up here.  The energy loss can only decrease kinetic energy (speed). 
Since the coefficient is an average it is only dependent on the length of the ride.  Certain maneuvers may use up vast amounts of energy and it may be necessary to use different coefficients for certain aspects of the ride.
A good way to think about the drag coefficient is the number of feet in height just to make the cart reach the end of the course.  At 4.5%, 4.5 ft is needed to complete 100 ft of track.  Obviously, this can vary by a multitude of variables.
You can calculate your roller coaster's drag by running the cart through the course and measuring either the speed at the end or how high it climbs the lift hill.  Adjust your coefficient of drag accordingly in the program.  A heavily loaded cart will have a lower coefficient than an unloaded cart.</t>
  </si>
  <si>
    <t>The track length is calculated by adding the individual track section lengths together.  The ride time is calculated by taking each section length and dividing it by the average of the current and previous velocity.  The section times are then added together for the total ride time.</t>
  </si>
  <si>
    <t>Accel due to gravity</t>
  </si>
  <si>
    <t>Total Mass</t>
  </si>
  <si>
    <t>Mass</t>
  </si>
  <si>
    <t>Middle of final straight</t>
  </si>
  <si>
    <t>end of ride</t>
  </si>
  <si>
    <t>m/sec^2</t>
  </si>
  <si>
    <t>kg</t>
  </si>
  <si>
    <t>m</t>
  </si>
  <si>
    <t>height (m)</t>
  </si>
  <si>
    <t xml:space="preserve">track distance (m) </t>
  </si>
  <si>
    <t>up/down radius (m)</t>
  </si>
  <si>
    <t>turn radius (m)</t>
  </si>
  <si>
    <t>kinetic energy (J)</t>
  </si>
  <si>
    <t>potential energy (J)</t>
  </si>
  <si>
    <t>drag energy lost (J)</t>
  </si>
  <si>
    <t>Total Energy (J)</t>
  </si>
  <si>
    <t>Velocity with Drag (m/s)</t>
  </si>
  <si>
    <t>Velocity (km/hr)</t>
  </si>
  <si>
    <t>Time to Complete</t>
  </si>
  <si>
    <t>Vertical Centripital Force (N)</t>
  </si>
  <si>
    <t>Up/Down G's Incl Gravity</t>
  </si>
  <si>
    <t>Lateral G's</t>
  </si>
  <si>
    <t>Optimal Bank Angle</t>
  </si>
  <si>
    <t>The drag coefficient is an average over the ride.  Since potential energy is not dependent on motion, no energy is used up here.  The energy loss can only decrease kinetic energy (speed). 
Since the coefficient is an average it is only dependent on the length of the ride.  Certain maneuvers may use up vast amounts of energy and it may be necessary to use different coefficients for certain aspects of the ride.
A good way to think about the drag coefficient is the number of feet in height just to make the cart reach the end of the course.  At 4.5%, 4.5 ft is needed to complete 100 ft of track.  Obviously, this can vary by a multitude of variables.
You can calculate your roller coaster's drag by running the cart through the course and measuring either the speed at the end or how high it climbs the lift hill.  Adjust your coefficient of drag accordingly in the program.  A heavily loaded cart will have a lower coefficient than an unloaded cart.
Optimal Bank Angle is measured from horizontal.  It is wise to bank your track less than this so that the cart's steering is not "hunting" for the right angle.</t>
  </si>
  <si>
    <r>
      <t xml:space="preserve">The drag coefficient is an average over the ride.  Since potential energy is not dependent on motion, no energy is used up here.  The energy loss can only decrease kinetic energy (speed). 
Since the coefficient is an average it is only dependent on the length of the ride.  Certain maneuvers may use up vast amounts of energy and it may be necessary to use different coefficients for certain aspects of the ride.
A good way to think about the drag coefficient is the number of feet in height just to make the cart reach the end of the course.  At 4.5%, 4.5 ft is needed to complete 100 ft of track.  Obviously, this can vary by a multitude of variables.
You can calculate your roller coaster's drag by running the cart through the course and measuring either the speed at the end or how high it climbs the lift hill.  Adjust your coefficient of drag accordingly in the program.  A heavily loaded cart will have a lower coefficient than an unloaded cart.
</t>
    </r>
    <r>
      <rPr>
        <b/>
        <sz val="10"/>
        <rFont val="Arial"/>
        <family val="2"/>
      </rPr>
      <t>Optimal Bank Angle</t>
    </r>
    <r>
      <rPr>
        <sz val="10"/>
        <rFont val="Arial"/>
      </rPr>
      <t xml:space="preserve"> is measured from horizontal.  It is wise to bank your track less than this so that the cart's steering is not "hunting" for the right angle.</t>
    </r>
  </si>
  <si>
    <t>Velocity with Drag (ft/s)</t>
  </si>
  <si>
    <t>Velocity (mi/hr)</t>
  </si>
  <si>
    <t>Vertical Centripital Force (lbf)</t>
  </si>
  <si>
    <t>Up/Down G's Excl Gravity</t>
  </si>
  <si>
    <t>Total 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</si>
</sst>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8" x14ac:knownFonts="1">
    <font>
      <sz val="10"/>
      <color rgb="FF000000"/>
      <name val="Arial"/>
    </font>
    <font>
      <sz val="10"/>
      <name val="Arial"/>
    </font>
    <font>
      <sz val="10"/>
      <color rgb="FF0000FF"/>
      <name val="Arial"/>
    </font>
    <font>
      <sz val="10"/>
      <color rgb="FF000000"/>
      <name val="Arial"/>
    </font>
    <font>
      <sz val="10"/>
      <name val="Arial"/>
      <family val="2"/>
    </font>
    <font>
      <b/>
      <sz val="10"/>
      <name val="Arial"/>
      <family val="2"/>
    </font>
    <font>
      <b/>
      <sz val="10"/>
      <color rgb="FF000000"/>
      <name val="Arial"/>
      <family val="2"/>
    </font>
    <font>
      <b/>
      <i/>
      <sz val="14"/>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
    <border>
      <left/>
      <right/>
      <top/>
      <bottom/>
      <diagonal/>
    </border>
  </borders>
  <cellStyleXfs count="2">
    <xf numFmtId="0" fontId="0" fillId="0" borderId="0"/>
    <xf numFmtId="9" fontId="3" fillId="0" borderId="0" applyFont="0" applyFill="0" applyBorder="0" applyAlignment="0" applyProtection="0"/>
  </cellStyleXfs>
  <cellXfs count="56">
    <xf numFmtId="0" fontId="0" fillId="0" borderId="0" xfId="0" applyFont="1" applyAlignment="1"/>
    <xf numFmtId="0" fontId="1" fillId="0" borderId="0" xfId="0" applyFont="1" applyAlignment="1"/>
    <xf numFmtId="164" fontId="1" fillId="0" borderId="0" xfId="0" applyNumberFormat="1" applyFont="1" applyAlignment="1"/>
    <xf numFmtId="2" fontId="1" fillId="0" borderId="0" xfId="0" applyNumberFormat="1" applyFont="1" applyAlignment="1"/>
    <xf numFmtId="165" fontId="1" fillId="0" borderId="0" xfId="0" applyNumberFormat="1" applyFont="1" applyAlignment="1"/>
    <xf numFmtId="165" fontId="1" fillId="0" borderId="0" xfId="0" applyNumberFormat="1" applyFont="1"/>
    <xf numFmtId="2" fontId="1" fillId="0" borderId="0" xfId="0" applyNumberFormat="1" applyFont="1"/>
    <xf numFmtId="164" fontId="1" fillId="0" borderId="0" xfId="0" applyNumberFormat="1" applyFont="1"/>
    <xf numFmtId="0" fontId="1" fillId="0" borderId="0" xfId="0" applyFont="1" applyAlignment="1">
      <alignment horizontal="center"/>
    </xf>
    <xf numFmtId="165" fontId="1" fillId="0" borderId="0" xfId="0" applyNumberFormat="1" applyFont="1" applyAlignment="1">
      <alignment horizontal="center"/>
    </xf>
    <xf numFmtId="2" fontId="1" fillId="0" borderId="0" xfId="0" applyNumberFormat="1" applyFont="1" applyAlignment="1">
      <alignment horizontal="center"/>
    </xf>
    <xf numFmtId="164" fontId="1" fillId="0" borderId="0" xfId="0" applyNumberFormat="1" applyFont="1" applyAlignment="1">
      <alignment horizontal="center"/>
    </xf>
    <xf numFmtId="0" fontId="1" fillId="0" borderId="0" xfId="0" applyFont="1" applyAlignment="1">
      <alignment horizontal="center" wrapText="1"/>
    </xf>
    <xf numFmtId="165" fontId="1" fillId="0" borderId="0" xfId="0" applyNumberFormat="1" applyFont="1" applyAlignment="1">
      <alignment horizontal="center" wrapText="1"/>
    </xf>
    <xf numFmtId="2" fontId="1" fillId="0" borderId="0" xfId="0" applyNumberFormat="1" applyFont="1" applyAlignment="1">
      <alignment horizontal="center" wrapText="1"/>
    </xf>
    <xf numFmtId="164" fontId="1" fillId="0" borderId="0" xfId="0" applyNumberFormat="1" applyFont="1" applyAlignment="1">
      <alignment horizontal="center" wrapText="1"/>
    </xf>
    <xf numFmtId="164" fontId="2" fillId="0" borderId="0" xfId="0" applyNumberFormat="1" applyFont="1" applyAlignment="1"/>
    <xf numFmtId="164" fontId="4" fillId="0" borderId="0" xfId="0" applyNumberFormat="1" applyFont="1" applyAlignment="1">
      <alignment horizontal="center" wrapText="1"/>
    </xf>
    <xf numFmtId="2" fontId="4" fillId="0" borderId="0" xfId="0" applyNumberFormat="1" applyFont="1" applyAlignment="1">
      <alignment horizontal="center" wrapText="1"/>
    </xf>
    <xf numFmtId="0" fontId="4" fillId="2" borderId="0" xfId="0" applyFont="1" applyFill="1" applyAlignment="1"/>
    <xf numFmtId="0" fontId="4" fillId="2" borderId="0" xfId="0" quotePrefix="1" applyFont="1" applyFill="1" applyAlignment="1"/>
    <xf numFmtId="2" fontId="4" fillId="2" borderId="0" xfId="0" applyNumberFormat="1" applyFont="1" applyFill="1" applyAlignment="1">
      <alignment horizontal="center"/>
    </xf>
    <xf numFmtId="165" fontId="0" fillId="0" borderId="0" xfId="0" applyNumberFormat="1" applyFont="1" applyAlignment="1"/>
    <xf numFmtId="165" fontId="5" fillId="0" borderId="0" xfId="0" applyNumberFormat="1" applyFont="1" applyAlignment="1">
      <alignment horizontal="center"/>
    </xf>
    <xf numFmtId="165" fontId="6" fillId="0" borderId="0" xfId="0" applyNumberFormat="1" applyFont="1" applyAlignment="1">
      <alignment horizontal="center"/>
    </xf>
    <xf numFmtId="165" fontId="0" fillId="0" borderId="0" xfId="0" applyNumberFormat="1" applyFont="1" applyAlignment="1">
      <alignment horizontal="center"/>
    </xf>
    <xf numFmtId="1" fontId="1" fillId="0" borderId="0" xfId="0" applyNumberFormat="1" applyFont="1" applyAlignment="1"/>
    <xf numFmtId="1" fontId="1" fillId="0" borderId="0" xfId="0" applyNumberFormat="1" applyFont="1" applyAlignment="1">
      <alignment horizontal="left"/>
    </xf>
    <xf numFmtId="1" fontId="1" fillId="0" borderId="0" xfId="0" applyNumberFormat="1" applyFont="1" applyAlignment="1">
      <alignment horizontal="center" wrapText="1"/>
    </xf>
    <xf numFmtId="1" fontId="1" fillId="0" borderId="0" xfId="0" applyNumberFormat="1" applyFont="1" applyAlignment="1">
      <alignment horizontal="center"/>
    </xf>
    <xf numFmtId="1" fontId="1" fillId="0" borderId="0" xfId="0" applyNumberFormat="1" applyFont="1"/>
    <xf numFmtId="1" fontId="0" fillId="0" borderId="0" xfId="0" applyNumberFormat="1" applyFont="1" applyAlignment="1"/>
    <xf numFmtId="1" fontId="0" fillId="0" borderId="0" xfId="0" applyNumberFormat="1" applyFont="1" applyAlignment="1">
      <alignment horizontal="center"/>
    </xf>
    <xf numFmtId="2" fontId="0" fillId="0" borderId="0" xfId="0" applyNumberFormat="1" applyFont="1" applyAlignment="1"/>
    <xf numFmtId="165" fontId="4" fillId="2" borderId="0" xfId="0" applyNumberFormat="1" applyFont="1" applyFill="1" applyAlignment="1">
      <alignment horizontal="center"/>
    </xf>
    <xf numFmtId="2" fontId="7" fillId="0" borderId="0" xfId="0" applyNumberFormat="1" applyFont="1" applyAlignment="1">
      <alignment horizontal="left"/>
    </xf>
    <xf numFmtId="1" fontId="1" fillId="0" borderId="0" xfId="0" applyNumberFormat="1" applyFont="1" applyAlignment="1">
      <alignment horizontal="right"/>
    </xf>
    <xf numFmtId="10" fontId="1" fillId="2" borderId="0" xfId="1" applyNumberFormat="1" applyFont="1" applyFill="1" applyAlignment="1">
      <alignment horizontal="center"/>
    </xf>
    <xf numFmtId="2" fontId="1" fillId="2" borderId="0" xfId="0" applyNumberFormat="1" applyFont="1" applyFill="1" applyAlignment="1">
      <alignment horizontal="center"/>
    </xf>
    <xf numFmtId="2" fontId="1" fillId="2" borderId="0" xfId="0" applyNumberFormat="1" applyFont="1" applyFill="1" applyAlignment="1">
      <alignment horizontal="center" wrapText="1"/>
    </xf>
    <xf numFmtId="164" fontId="4" fillId="0" borderId="0" xfId="0" applyNumberFormat="1" applyFont="1" applyAlignment="1">
      <alignment horizontal="center"/>
    </xf>
    <xf numFmtId="0" fontId="5" fillId="0" borderId="0" xfId="0" applyFont="1" applyAlignment="1">
      <alignment horizontal="center" wrapText="1"/>
    </xf>
    <xf numFmtId="0" fontId="5" fillId="2" borderId="0" xfId="0" applyFont="1" applyFill="1" applyAlignment="1">
      <alignment horizontal="center" wrapText="1"/>
    </xf>
    <xf numFmtId="2" fontId="5" fillId="2" borderId="0" xfId="0" applyNumberFormat="1" applyFont="1" applyFill="1" applyAlignment="1">
      <alignment horizontal="center" wrapText="1"/>
    </xf>
    <xf numFmtId="164" fontId="5" fillId="2" borderId="0" xfId="0" applyNumberFormat="1" applyFont="1" applyFill="1" applyAlignment="1">
      <alignment horizontal="center" wrapText="1"/>
    </xf>
    <xf numFmtId="1" fontId="5" fillId="0" borderId="0" xfId="0" applyNumberFormat="1" applyFont="1" applyAlignment="1">
      <alignment horizontal="center" wrapText="1"/>
    </xf>
    <xf numFmtId="165" fontId="5" fillId="0" borderId="0" xfId="0" applyNumberFormat="1" applyFont="1" applyAlignment="1">
      <alignment horizontal="center" wrapText="1"/>
    </xf>
    <xf numFmtId="0" fontId="6" fillId="0" borderId="0" xfId="0" applyFont="1" applyAlignment="1"/>
    <xf numFmtId="0" fontId="0" fillId="0" borderId="0" xfId="0" applyFont="1" applyAlignment="1">
      <alignment horizontal="center"/>
    </xf>
    <xf numFmtId="0" fontId="5" fillId="0" borderId="0" xfId="0" applyFont="1" applyAlignment="1">
      <alignment horizontal="center"/>
    </xf>
    <xf numFmtId="2" fontId="4" fillId="3" borderId="0" xfId="0" applyNumberFormat="1" applyFont="1" applyFill="1" applyAlignment="1">
      <alignment horizontal="center" wrapText="1"/>
    </xf>
    <xf numFmtId="0" fontId="1" fillId="0" borderId="0" xfId="0" applyFont="1" applyAlignment="1">
      <alignment horizontal="left" vertical="top" wrapText="1"/>
    </xf>
    <xf numFmtId="165" fontId="1" fillId="0" borderId="0" xfId="0" applyNumberFormat="1" applyFont="1" applyAlignment="1">
      <alignment horizontal="left" vertical="top" wrapText="1"/>
    </xf>
    <xf numFmtId="0" fontId="4" fillId="2" borderId="0" xfId="0" applyFont="1" applyFill="1"/>
    <xf numFmtId="0" fontId="4" fillId="2" borderId="0" xfId="0" quotePrefix="1" applyFont="1" applyFill="1"/>
    <xf numFmtId="0" fontId="4"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628650</xdr:colOff>
      <xdr:row>29</xdr:row>
      <xdr:rowOff>142875</xdr:rowOff>
    </xdr:from>
    <xdr:to>
      <xdr:col>22</xdr:col>
      <xdr:colOff>133350</xdr:colOff>
      <xdr:row>60</xdr:row>
      <xdr:rowOff>57150</xdr:rowOff>
    </xdr:to>
    <xdr:grpSp>
      <xdr:nvGrpSpPr>
        <xdr:cNvPr id="2" name="Shape 2" title="Drawing">
          <a:extLst>
            <a:ext uri="{FF2B5EF4-FFF2-40B4-BE49-F238E27FC236}">
              <a16:creationId xmlns:a16="http://schemas.microsoft.com/office/drawing/2014/main" id="{A7DD5457-55CE-4CA6-B594-9CED02FAA6E7}"/>
            </a:ext>
          </a:extLst>
        </xdr:cNvPr>
        <xdr:cNvGrpSpPr/>
      </xdr:nvGrpSpPr>
      <xdr:grpSpPr>
        <a:xfrm>
          <a:off x="5981700" y="6486525"/>
          <a:ext cx="10115550" cy="5619750"/>
          <a:chOff x="250750" y="147637"/>
          <a:chExt cx="9010499" cy="5862037"/>
        </a:xfrm>
      </xdr:grpSpPr>
      <xdr:pic>
        <xdr:nvPicPr>
          <xdr:cNvPr id="3" name="Shape 17">
            <a:extLst>
              <a:ext uri="{FF2B5EF4-FFF2-40B4-BE49-F238E27FC236}">
                <a16:creationId xmlns:a16="http://schemas.microsoft.com/office/drawing/2014/main" id="{E125D0AC-02CF-4A43-97C9-244485B9CE6C}"/>
              </a:ext>
            </a:extLst>
          </xdr:cNvPr>
          <xdr:cNvPicPr preferRelativeResize="0"/>
        </xdr:nvPicPr>
        <xdr:blipFill>
          <a:blip xmlns:r="http://schemas.openxmlformats.org/officeDocument/2006/relationships" r:embed="rId1">
            <a:alphaModFix/>
          </a:blip>
          <a:stretch>
            <a:fillRect/>
          </a:stretch>
        </xdr:blipFill>
        <xdr:spPr>
          <a:xfrm>
            <a:off x="2238375" y="147637"/>
            <a:ext cx="2209800" cy="2047875"/>
          </a:xfrm>
          <a:prstGeom prst="rect">
            <a:avLst/>
          </a:prstGeom>
          <a:noFill/>
          <a:ln>
            <a:noFill/>
          </a:ln>
        </xdr:spPr>
      </xdr:pic>
      <xdr:pic>
        <xdr:nvPicPr>
          <xdr:cNvPr id="4" name="Shape 18">
            <a:extLst>
              <a:ext uri="{FF2B5EF4-FFF2-40B4-BE49-F238E27FC236}">
                <a16:creationId xmlns:a16="http://schemas.microsoft.com/office/drawing/2014/main" id="{2B61D3E6-A8C1-4242-883E-50E1794E7474}"/>
              </a:ext>
            </a:extLst>
          </xdr:cNvPr>
          <xdr:cNvPicPr preferRelativeResize="0"/>
        </xdr:nvPicPr>
        <xdr:blipFill>
          <a:blip xmlns:r="http://schemas.openxmlformats.org/officeDocument/2006/relationships" r:embed="rId2">
            <a:alphaModFix/>
          </a:blip>
          <a:stretch>
            <a:fillRect/>
          </a:stretch>
        </xdr:blipFill>
        <xdr:spPr>
          <a:xfrm>
            <a:off x="504825" y="523875"/>
            <a:ext cx="1495425" cy="1295400"/>
          </a:xfrm>
          <a:prstGeom prst="rect">
            <a:avLst/>
          </a:prstGeom>
          <a:noFill/>
          <a:ln>
            <a:noFill/>
          </a:ln>
        </xdr:spPr>
      </xdr:pic>
      <xdr:sp macro="" textlink="">
        <xdr:nvSpPr>
          <xdr:cNvPr id="5" name="Shape 19">
            <a:extLst>
              <a:ext uri="{FF2B5EF4-FFF2-40B4-BE49-F238E27FC236}">
                <a16:creationId xmlns:a16="http://schemas.microsoft.com/office/drawing/2014/main" id="{84AE4E57-ADA6-467A-9E36-588256525BD7}"/>
              </a:ext>
            </a:extLst>
          </xdr:cNvPr>
          <xdr:cNvSpPr txBox="1"/>
        </xdr:nvSpPr>
        <xdr:spPr>
          <a:xfrm>
            <a:off x="250750" y="5209575"/>
            <a:ext cx="9010499" cy="800099"/>
          </a:xfrm>
          <a:prstGeom prst="rect">
            <a:avLst/>
          </a:prstGeom>
          <a:noFill/>
          <a:ln>
            <a:noFill/>
          </a:ln>
        </xdr:spPr>
        <xdr:txBody>
          <a:bodyPr lIns="91425" tIns="91425" rIns="91425" bIns="91425" anchor="ctr" anchorCtr="0">
            <a:noAutofit/>
          </a:bodyPr>
          <a:lstStyle/>
          <a:p>
            <a:pPr lvl="0" rtl="0">
              <a:spcBef>
                <a:spcPts val="0"/>
              </a:spcBef>
              <a:buNone/>
            </a:pPr>
            <a:r>
              <a:rPr lang="en-US" sz="1400"/>
              <a:t>Source:  http://www.batesville.k12.in.us/physics/phynet/mechanics/circular%20motion/banked_no_friction.htm</a:t>
            </a:r>
          </a:p>
        </xdr:txBody>
      </xdr:sp>
      <xdr:pic>
        <xdr:nvPicPr>
          <xdr:cNvPr id="6" name="Shape 20">
            <a:extLst>
              <a:ext uri="{FF2B5EF4-FFF2-40B4-BE49-F238E27FC236}">
                <a16:creationId xmlns:a16="http://schemas.microsoft.com/office/drawing/2014/main" id="{8C4913A0-B977-4F9B-84F0-58DC00D36B6F}"/>
              </a:ext>
            </a:extLst>
          </xdr:cNvPr>
          <xdr:cNvPicPr preferRelativeResize="0"/>
        </xdr:nvPicPr>
        <xdr:blipFill>
          <a:blip xmlns:r="http://schemas.openxmlformats.org/officeDocument/2006/relationships" r:embed="rId3">
            <a:alphaModFix/>
          </a:blip>
          <a:stretch>
            <a:fillRect/>
          </a:stretch>
        </xdr:blipFill>
        <xdr:spPr>
          <a:xfrm>
            <a:off x="4581525" y="666750"/>
            <a:ext cx="1876424" cy="336799"/>
          </a:xfrm>
          <a:prstGeom prst="rect">
            <a:avLst/>
          </a:prstGeom>
          <a:noFill/>
          <a:ln>
            <a:noFill/>
          </a:ln>
        </xdr:spPr>
      </xdr:pic>
      <xdr:sp macro="" textlink="">
        <xdr:nvSpPr>
          <xdr:cNvPr id="7" name="Shape 21">
            <a:extLst>
              <a:ext uri="{FF2B5EF4-FFF2-40B4-BE49-F238E27FC236}">
                <a16:creationId xmlns:a16="http://schemas.microsoft.com/office/drawing/2014/main" id="{6CE356B4-50C1-409D-929F-132FC55281AB}"/>
              </a:ext>
            </a:extLst>
          </xdr:cNvPr>
          <xdr:cNvSpPr txBox="1"/>
        </xdr:nvSpPr>
        <xdr:spPr>
          <a:xfrm>
            <a:off x="4448175" y="147650"/>
            <a:ext cx="3152699" cy="457200"/>
          </a:xfrm>
          <a:prstGeom prst="rect">
            <a:avLst/>
          </a:prstGeom>
          <a:noFill/>
          <a:ln>
            <a:noFill/>
          </a:ln>
        </xdr:spPr>
        <xdr:txBody>
          <a:bodyPr lIns="91425" tIns="91425" rIns="91425" bIns="91425" anchor="t" anchorCtr="0">
            <a:noAutofit/>
          </a:bodyPr>
          <a:lstStyle/>
          <a:p>
            <a:pPr lvl="0" algn="l">
              <a:spcBef>
                <a:spcPts val="0"/>
              </a:spcBef>
              <a:buNone/>
            </a:pPr>
            <a:r>
              <a:rPr lang="en-US" sz="1400"/>
              <a:t>vertical direction sum of forces</a:t>
            </a:r>
          </a:p>
        </xdr:txBody>
      </xdr:sp>
      <xdr:pic>
        <xdr:nvPicPr>
          <xdr:cNvPr id="8" name="Shape 22">
            <a:extLst>
              <a:ext uri="{FF2B5EF4-FFF2-40B4-BE49-F238E27FC236}">
                <a16:creationId xmlns:a16="http://schemas.microsoft.com/office/drawing/2014/main" id="{A018E723-C215-4B2C-AA87-9EB185AE227D}"/>
              </a:ext>
            </a:extLst>
          </xdr:cNvPr>
          <xdr:cNvPicPr preferRelativeResize="0"/>
        </xdr:nvPicPr>
        <xdr:blipFill>
          <a:blip xmlns:r="http://schemas.openxmlformats.org/officeDocument/2006/relationships" r:embed="rId4">
            <a:alphaModFix/>
          </a:blip>
          <a:stretch>
            <a:fillRect/>
          </a:stretch>
        </xdr:blipFill>
        <xdr:spPr>
          <a:xfrm>
            <a:off x="4629075" y="1905000"/>
            <a:ext cx="4632173" cy="564174"/>
          </a:xfrm>
          <a:prstGeom prst="rect">
            <a:avLst/>
          </a:prstGeom>
          <a:noFill/>
          <a:ln>
            <a:noFill/>
          </a:ln>
        </xdr:spPr>
      </xdr:pic>
      <xdr:sp macro="" textlink="">
        <xdr:nvSpPr>
          <xdr:cNvPr id="9" name="Shape 23">
            <a:extLst>
              <a:ext uri="{FF2B5EF4-FFF2-40B4-BE49-F238E27FC236}">
                <a16:creationId xmlns:a16="http://schemas.microsoft.com/office/drawing/2014/main" id="{92FBCAC4-EA6E-43CB-BBF8-282F48BE1520}"/>
              </a:ext>
            </a:extLst>
          </xdr:cNvPr>
          <xdr:cNvSpPr txBox="1"/>
        </xdr:nvSpPr>
        <xdr:spPr>
          <a:xfrm>
            <a:off x="4538625" y="1404950"/>
            <a:ext cx="3152699" cy="457200"/>
          </a:xfrm>
          <a:prstGeom prst="rect">
            <a:avLst/>
          </a:prstGeom>
          <a:noFill/>
          <a:ln>
            <a:noFill/>
          </a:ln>
        </xdr:spPr>
        <xdr:txBody>
          <a:bodyPr lIns="91425" tIns="91425" rIns="91425" bIns="91425" anchor="t" anchorCtr="0">
            <a:noAutofit/>
          </a:bodyPr>
          <a:lstStyle/>
          <a:p>
            <a:pPr lvl="0" algn="l" rtl="0">
              <a:spcBef>
                <a:spcPts val="0"/>
              </a:spcBef>
              <a:buNone/>
            </a:pPr>
            <a:r>
              <a:rPr lang="en-US" sz="1400"/>
              <a:t>horizontal direction sum of forces</a:t>
            </a:r>
          </a:p>
        </xdr:txBody>
      </xdr:sp>
      <xdr:pic>
        <xdr:nvPicPr>
          <xdr:cNvPr id="10" name="Shape 24">
            <a:extLst>
              <a:ext uri="{FF2B5EF4-FFF2-40B4-BE49-F238E27FC236}">
                <a16:creationId xmlns:a16="http://schemas.microsoft.com/office/drawing/2014/main" id="{E7D44584-7A8B-4A0D-BD5D-26C895A857D6}"/>
              </a:ext>
            </a:extLst>
          </xdr:cNvPr>
          <xdr:cNvPicPr preferRelativeResize="0"/>
        </xdr:nvPicPr>
        <xdr:blipFill>
          <a:blip xmlns:r="http://schemas.openxmlformats.org/officeDocument/2006/relationships" r:embed="rId5">
            <a:alphaModFix/>
          </a:blip>
          <a:stretch>
            <a:fillRect/>
          </a:stretch>
        </xdr:blipFill>
        <xdr:spPr>
          <a:xfrm>
            <a:off x="504825" y="2794300"/>
            <a:ext cx="4143375" cy="2564199"/>
          </a:xfrm>
          <a:prstGeom prst="rect">
            <a:avLst/>
          </a:prstGeom>
          <a:noFill/>
          <a:ln>
            <a:noFill/>
          </a:ln>
        </xdr:spPr>
      </xdr:pic>
      <xdr:sp macro="" textlink="">
        <xdr:nvSpPr>
          <xdr:cNvPr id="11" name="Shape 25">
            <a:extLst>
              <a:ext uri="{FF2B5EF4-FFF2-40B4-BE49-F238E27FC236}">
                <a16:creationId xmlns:a16="http://schemas.microsoft.com/office/drawing/2014/main" id="{C9BC260E-5214-483F-BA8A-62764B51E0B5}"/>
              </a:ext>
            </a:extLst>
          </xdr:cNvPr>
          <xdr:cNvSpPr/>
        </xdr:nvSpPr>
        <xdr:spPr>
          <a:xfrm>
            <a:off x="1800225" y="4114800"/>
            <a:ext cx="3152699" cy="1352400"/>
          </a:xfrm>
          <a:prstGeom prst="rect">
            <a:avLst/>
          </a:prstGeom>
          <a:solidFill>
            <a:srgbClr val="F3F3F3"/>
          </a:solidFill>
          <a:ln w="19050" cap="flat" cmpd="sng">
            <a:solidFill>
              <a:srgbClr val="F3F3F3"/>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grpSp>
    <xdr:clientData fLocksWithSheet="0"/>
  </xdr:twoCellAnchor>
  <xdr:twoCellAnchor>
    <xdr:from>
      <xdr:col>3</xdr:col>
      <xdr:colOff>200025</xdr:colOff>
      <xdr:row>29</xdr:row>
      <xdr:rowOff>133350</xdr:rowOff>
    </xdr:from>
    <xdr:to>
      <xdr:col>5</xdr:col>
      <xdr:colOff>695325</xdr:colOff>
      <xdr:row>33</xdr:row>
      <xdr:rowOff>180975</xdr:rowOff>
    </xdr:to>
    <xdr:grpSp>
      <xdr:nvGrpSpPr>
        <xdr:cNvPr id="12" name="Shape 2" title="Drawing">
          <a:extLst>
            <a:ext uri="{FF2B5EF4-FFF2-40B4-BE49-F238E27FC236}">
              <a16:creationId xmlns:a16="http://schemas.microsoft.com/office/drawing/2014/main" id="{0B8190F0-3EAF-4626-8EDA-B2B7B487E85E}"/>
            </a:ext>
          </a:extLst>
        </xdr:cNvPr>
        <xdr:cNvGrpSpPr/>
      </xdr:nvGrpSpPr>
      <xdr:grpSpPr>
        <a:xfrm>
          <a:off x="3333750" y="6477000"/>
          <a:ext cx="1914525" cy="847725"/>
          <a:chOff x="152400" y="152400"/>
          <a:chExt cx="1800225" cy="657225"/>
        </a:xfrm>
      </xdr:grpSpPr>
      <xdr:pic>
        <xdr:nvPicPr>
          <xdr:cNvPr id="13" name="Shape 26">
            <a:extLst>
              <a:ext uri="{FF2B5EF4-FFF2-40B4-BE49-F238E27FC236}">
                <a16:creationId xmlns:a16="http://schemas.microsoft.com/office/drawing/2014/main" id="{AE07F1A3-158B-4DFE-8649-E78D49BC7474}"/>
              </a:ext>
            </a:extLst>
          </xdr:cNvPr>
          <xdr:cNvPicPr preferRelativeResize="0"/>
        </xdr:nvPicPr>
        <xdr:blipFill>
          <a:blip xmlns:r="http://schemas.openxmlformats.org/officeDocument/2006/relationships" r:embed="rId6">
            <a:alphaModFix/>
          </a:blip>
          <a:stretch>
            <a:fillRect/>
          </a:stretch>
        </xdr:blipFill>
        <xdr:spPr>
          <a:xfrm>
            <a:off x="152400" y="152400"/>
            <a:ext cx="1800225" cy="657225"/>
          </a:xfrm>
          <a:prstGeom prst="rect">
            <a:avLst/>
          </a:prstGeom>
          <a:noFill/>
          <a:ln>
            <a:noFill/>
          </a:ln>
        </xdr:spPr>
      </xdr:pic>
      <xdr:pic>
        <xdr:nvPicPr>
          <xdr:cNvPr id="14" name="Shape 27">
            <a:extLst>
              <a:ext uri="{FF2B5EF4-FFF2-40B4-BE49-F238E27FC236}">
                <a16:creationId xmlns:a16="http://schemas.microsoft.com/office/drawing/2014/main" id="{0E46D956-D707-4AC8-A6BC-93B1CDB247D8}"/>
              </a:ext>
            </a:extLst>
          </xdr:cNvPr>
          <xdr:cNvPicPr preferRelativeResize="0"/>
        </xdr:nvPicPr>
        <xdr:blipFill>
          <a:blip xmlns:r="http://schemas.openxmlformats.org/officeDocument/2006/relationships" r:embed="rId6">
            <a:alphaModFix/>
          </a:blip>
          <a:stretch>
            <a:fillRect/>
          </a:stretch>
        </xdr:blipFill>
        <xdr:spPr>
          <a:xfrm>
            <a:off x="152400" y="152400"/>
            <a:ext cx="1800225" cy="6572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628650</xdr:colOff>
      <xdr:row>28</xdr:row>
      <xdr:rowOff>142875</xdr:rowOff>
    </xdr:from>
    <xdr:to>
      <xdr:col>22</xdr:col>
      <xdr:colOff>133350</xdr:colOff>
      <xdr:row>59</xdr:row>
      <xdr:rowOff>57150</xdr:rowOff>
    </xdr:to>
    <xdr:grpSp>
      <xdr:nvGrpSpPr>
        <xdr:cNvPr id="2" name="Shape 2" title="Drawing">
          <a:extLst>
            <a:ext uri="{FF2B5EF4-FFF2-40B4-BE49-F238E27FC236}">
              <a16:creationId xmlns:a16="http://schemas.microsoft.com/office/drawing/2014/main" id="{D575C6A4-847C-4F84-8BAD-AA6118A746A3}"/>
            </a:ext>
          </a:extLst>
        </xdr:cNvPr>
        <xdr:cNvGrpSpPr/>
      </xdr:nvGrpSpPr>
      <xdr:grpSpPr>
        <a:xfrm>
          <a:off x="5981700" y="6305550"/>
          <a:ext cx="10906125" cy="5619750"/>
          <a:chOff x="250750" y="147637"/>
          <a:chExt cx="9010499" cy="5862037"/>
        </a:xfrm>
      </xdr:grpSpPr>
      <xdr:pic>
        <xdr:nvPicPr>
          <xdr:cNvPr id="3" name="Shape 17">
            <a:extLst>
              <a:ext uri="{FF2B5EF4-FFF2-40B4-BE49-F238E27FC236}">
                <a16:creationId xmlns:a16="http://schemas.microsoft.com/office/drawing/2014/main" id="{4C89AE75-44F4-4559-82C7-0B24176B575C}"/>
              </a:ext>
            </a:extLst>
          </xdr:cNvPr>
          <xdr:cNvPicPr preferRelativeResize="0"/>
        </xdr:nvPicPr>
        <xdr:blipFill>
          <a:blip xmlns:r="http://schemas.openxmlformats.org/officeDocument/2006/relationships" r:embed="rId1">
            <a:alphaModFix/>
          </a:blip>
          <a:stretch>
            <a:fillRect/>
          </a:stretch>
        </xdr:blipFill>
        <xdr:spPr>
          <a:xfrm>
            <a:off x="2238375" y="147637"/>
            <a:ext cx="2209800" cy="2047875"/>
          </a:xfrm>
          <a:prstGeom prst="rect">
            <a:avLst/>
          </a:prstGeom>
          <a:noFill/>
          <a:ln>
            <a:noFill/>
          </a:ln>
        </xdr:spPr>
      </xdr:pic>
      <xdr:pic>
        <xdr:nvPicPr>
          <xdr:cNvPr id="4" name="Shape 18">
            <a:extLst>
              <a:ext uri="{FF2B5EF4-FFF2-40B4-BE49-F238E27FC236}">
                <a16:creationId xmlns:a16="http://schemas.microsoft.com/office/drawing/2014/main" id="{57240181-CCE5-4AC5-B613-80F172F02AF8}"/>
              </a:ext>
            </a:extLst>
          </xdr:cNvPr>
          <xdr:cNvPicPr preferRelativeResize="0"/>
        </xdr:nvPicPr>
        <xdr:blipFill>
          <a:blip xmlns:r="http://schemas.openxmlformats.org/officeDocument/2006/relationships" r:embed="rId2">
            <a:alphaModFix/>
          </a:blip>
          <a:stretch>
            <a:fillRect/>
          </a:stretch>
        </xdr:blipFill>
        <xdr:spPr>
          <a:xfrm>
            <a:off x="504825" y="523875"/>
            <a:ext cx="1495425" cy="1295400"/>
          </a:xfrm>
          <a:prstGeom prst="rect">
            <a:avLst/>
          </a:prstGeom>
          <a:noFill/>
          <a:ln>
            <a:noFill/>
          </a:ln>
        </xdr:spPr>
      </xdr:pic>
      <xdr:sp macro="" textlink="">
        <xdr:nvSpPr>
          <xdr:cNvPr id="5" name="Shape 19">
            <a:extLst>
              <a:ext uri="{FF2B5EF4-FFF2-40B4-BE49-F238E27FC236}">
                <a16:creationId xmlns:a16="http://schemas.microsoft.com/office/drawing/2014/main" id="{430DDE2A-2289-49CA-9604-8F073E678832}"/>
              </a:ext>
            </a:extLst>
          </xdr:cNvPr>
          <xdr:cNvSpPr txBox="1"/>
        </xdr:nvSpPr>
        <xdr:spPr>
          <a:xfrm>
            <a:off x="250750" y="5209575"/>
            <a:ext cx="9010499" cy="800099"/>
          </a:xfrm>
          <a:prstGeom prst="rect">
            <a:avLst/>
          </a:prstGeom>
          <a:noFill/>
          <a:ln>
            <a:noFill/>
          </a:ln>
        </xdr:spPr>
        <xdr:txBody>
          <a:bodyPr lIns="91425" tIns="91425" rIns="91425" bIns="91425" anchor="ctr" anchorCtr="0">
            <a:noAutofit/>
          </a:bodyPr>
          <a:lstStyle/>
          <a:p>
            <a:pPr lvl="0" rtl="0">
              <a:spcBef>
                <a:spcPts val="0"/>
              </a:spcBef>
              <a:buNone/>
            </a:pPr>
            <a:r>
              <a:rPr lang="en-US" sz="1400"/>
              <a:t>Source:  http://www.batesville.k12.in.us/physics/phynet/mechanics/circular%20motion/banked_no_friction.htm</a:t>
            </a:r>
          </a:p>
        </xdr:txBody>
      </xdr:sp>
      <xdr:pic>
        <xdr:nvPicPr>
          <xdr:cNvPr id="6" name="Shape 20">
            <a:extLst>
              <a:ext uri="{FF2B5EF4-FFF2-40B4-BE49-F238E27FC236}">
                <a16:creationId xmlns:a16="http://schemas.microsoft.com/office/drawing/2014/main" id="{C11B48EE-C506-4D25-B450-096F77F854E9}"/>
              </a:ext>
            </a:extLst>
          </xdr:cNvPr>
          <xdr:cNvPicPr preferRelativeResize="0"/>
        </xdr:nvPicPr>
        <xdr:blipFill>
          <a:blip xmlns:r="http://schemas.openxmlformats.org/officeDocument/2006/relationships" r:embed="rId3">
            <a:alphaModFix/>
          </a:blip>
          <a:stretch>
            <a:fillRect/>
          </a:stretch>
        </xdr:blipFill>
        <xdr:spPr>
          <a:xfrm>
            <a:off x="4581525" y="666750"/>
            <a:ext cx="1876424" cy="336799"/>
          </a:xfrm>
          <a:prstGeom prst="rect">
            <a:avLst/>
          </a:prstGeom>
          <a:noFill/>
          <a:ln>
            <a:noFill/>
          </a:ln>
        </xdr:spPr>
      </xdr:pic>
      <xdr:sp macro="" textlink="">
        <xdr:nvSpPr>
          <xdr:cNvPr id="7" name="Shape 21">
            <a:extLst>
              <a:ext uri="{FF2B5EF4-FFF2-40B4-BE49-F238E27FC236}">
                <a16:creationId xmlns:a16="http://schemas.microsoft.com/office/drawing/2014/main" id="{F82A7798-7CDE-4E02-A26C-4F04B5B9813B}"/>
              </a:ext>
            </a:extLst>
          </xdr:cNvPr>
          <xdr:cNvSpPr txBox="1"/>
        </xdr:nvSpPr>
        <xdr:spPr>
          <a:xfrm>
            <a:off x="4448175" y="147650"/>
            <a:ext cx="3152699" cy="457200"/>
          </a:xfrm>
          <a:prstGeom prst="rect">
            <a:avLst/>
          </a:prstGeom>
          <a:noFill/>
          <a:ln>
            <a:noFill/>
          </a:ln>
        </xdr:spPr>
        <xdr:txBody>
          <a:bodyPr lIns="91425" tIns="91425" rIns="91425" bIns="91425" anchor="t" anchorCtr="0">
            <a:noAutofit/>
          </a:bodyPr>
          <a:lstStyle/>
          <a:p>
            <a:pPr lvl="0" algn="l">
              <a:spcBef>
                <a:spcPts val="0"/>
              </a:spcBef>
              <a:buNone/>
            </a:pPr>
            <a:r>
              <a:rPr lang="en-US" sz="1400"/>
              <a:t>vertical direction sum of forces</a:t>
            </a:r>
          </a:p>
        </xdr:txBody>
      </xdr:sp>
      <xdr:pic>
        <xdr:nvPicPr>
          <xdr:cNvPr id="8" name="Shape 22">
            <a:extLst>
              <a:ext uri="{FF2B5EF4-FFF2-40B4-BE49-F238E27FC236}">
                <a16:creationId xmlns:a16="http://schemas.microsoft.com/office/drawing/2014/main" id="{DADDC9A3-603A-4F4C-BAB5-AD23100DF27C}"/>
              </a:ext>
            </a:extLst>
          </xdr:cNvPr>
          <xdr:cNvPicPr preferRelativeResize="0"/>
        </xdr:nvPicPr>
        <xdr:blipFill>
          <a:blip xmlns:r="http://schemas.openxmlformats.org/officeDocument/2006/relationships" r:embed="rId4">
            <a:alphaModFix/>
          </a:blip>
          <a:stretch>
            <a:fillRect/>
          </a:stretch>
        </xdr:blipFill>
        <xdr:spPr>
          <a:xfrm>
            <a:off x="4629075" y="1905000"/>
            <a:ext cx="4632173" cy="564174"/>
          </a:xfrm>
          <a:prstGeom prst="rect">
            <a:avLst/>
          </a:prstGeom>
          <a:noFill/>
          <a:ln>
            <a:noFill/>
          </a:ln>
        </xdr:spPr>
      </xdr:pic>
      <xdr:sp macro="" textlink="">
        <xdr:nvSpPr>
          <xdr:cNvPr id="9" name="Shape 23">
            <a:extLst>
              <a:ext uri="{FF2B5EF4-FFF2-40B4-BE49-F238E27FC236}">
                <a16:creationId xmlns:a16="http://schemas.microsoft.com/office/drawing/2014/main" id="{C934290D-B19A-47BE-BAA3-C1B4BFC02A4B}"/>
              </a:ext>
            </a:extLst>
          </xdr:cNvPr>
          <xdr:cNvSpPr txBox="1"/>
        </xdr:nvSpPr>
        <xdr:spPr>
          <a:xfrm>
            <a:off x="4538625" y="1404950"/>
            <a:ext cx="3152699" cy="457200"/>
          </a:xfrm>
          <a:prstGeom prst="rect">
            <a:avLst/>
          </a:prstGeom>
          <a:noFill/>
          <a:ln>
            <a:noFill/>
          </a:ln>
        </xdr:spPr>
        <xdr:txBody>
          <a:bodyPr lIns="91425" tIns="91425" rIns="91425" bIns="91425" anchor="t" anchorCtr="0">
            <a:noAutofit/>
          </a:bodyPr>
          <a:lstStyle/>
          <a:p>
            <a:pPr lvl="0" algn="l" rtl="0">
              <a:spcBef>
                <a:spcPts val="0"/>
              </a:spcBef>
              <a:buNone/>
            </a:pPr>
            <a:r>
              <a:rPr lang="en-US" sz="1400"/>
              <a:t>horizontal direction sum of forces</a:t>
            </a:r>
          </a:p>
        </xdr:txBody>
      </xdr:sp>
      <xdr:pic>
        <xdr:nvPicPr>
          <xdr:cNvPr id="10" name="Shape 24">
            <a:extLst>
              <a:ext uri="{FF2B5EF4-FFF2-40B4-BE49-F238E27FC236}">
                <a16:creationId xmlns:a16="http://schemas.microsoft.com/office/drawing/2014/main" id="{E2C2F08F-00C2-43F2-8920-9BE10AF0D1DD}"/>
              </a:ext>
            </a:extLst>
          </xdr:cNvPr>
          <xdr:cNvPicPr preferRelativeResize="0"/>
        </xdr:nvPicPr>
        <xdr:blipFill>
          <a:blip xmlns:r="http://schemas.openxmlformats.org/officeDocument/2006/relationships" r:embed="rId5">
            <a:alphaModFix/>
          </a:blip>
          <a:stretch>
            <a:fillRect/>
          </a:stretch>
        </xdr:blipFill>
        <xdr:spPr>
          <a:xfrm>
            <a:off x="504825" y="2794300"/>
            <a:ext cx="4143375" cy="2564199"/>
          </a:xfrm>
          <a:prstGeom prst="rect">
            <a:avLst/>
          </a:prstGeom>
          <a:noFill/>
          <a:ln>
            <a:noFill/>
          </a:ln>
        </xdr:spPr>
      </xdr:pic>
      <xdr:sp macro="" textlink="">
        <xdr:nvSpPr>
          <xdr:cNvPr id="11" name="Shape 25">
            <a:extLst>
              <a:ext uri="{FF2B5EF4-FFF2-40B4-BE49-F238E27FC236}">
                <a16:creationId xmlns:a16="http://schemas.microsoft.com/office/drawing/2014/main" id="{7C3415FD-E733-4135-8671-0B034E15C801}"/>
              </a:ext>
            </a:extLst>
          </xdr:cNvPr>
          <xdr:cNvSpPr/>
        </xdr:nvSpPr>
        <xdr:spPr>
          <a:xfrm>
            <a:off x="1800225" y="4114800"/>
            <a:ext cx="3152699" cy="1352400"/>
          </a:xfrm>
          <a:prstGeom prst="rect">
            <a:avLst/>
          </a:prstGeom>
          <a:solidFill>
            <a:srgbClr val="F3F3F3"/>
          </a:solidFill>
          <a:ln w="19050" cap="flat" cmpd="sng">
            <a:solidFill>
              <a:srgbClr val="F3F3F3"/>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grpSp>
    <xdr:clientData fLocksWithSheet="0"/>
  </xdr:twoCellAnchor>
  <xdr:twoCellAnchor>
    <xdr:from>
      <xdr:col>3</xdr:col>
      <xdr:colOff>200025</xdr:colOff>
      <xdr:row>28</xdr:row>
      <xdr:rowOff>133350</xdr:rowOff>
    </xdr:from>
    <xdr:to>
      <xdr:col>5</xdr:col>
      <xdr:colOff>695325</xdr:colOff>
      <xdr:row>32</xdr:row>
      <xdr:rowOff>180975</xdr:rowOff>
    </xdr:to>
    <xdr:grpSp>
      <xdr:nvGrpSpPr>
        <xdr:cNvPr id="12" name="Shape 2" title="Drawing">
          <a:extLst>
            <a:ext uri="{FF2B5EF4-FFF2-40B4-BE49-F238E27FC236}">
              <a16:creationId xmlns:a16="http://schemas.microsoft.com/office/drawing/2014/main" id="{00479E82-7524-45E0-AC88-2FC3533008A2}"/>
            </a:ext>
          </a:extLst>
        </xdr:cNvPr>
        <xdr:cNvGrpSpPr/>
      </xdr:nvGrpSpPr>
      <xdr:grpSpPr>
        <a:xfrm>
          <a:off x="3333750" y="6296025"/>
          <a:ext cx="1914525" cy="847725"/>
          <a:chOff x="152400" y="152400"/>
          <a:chExt cx="1800225" cy="657225"/>
        </a:xfrm>
      </xdr:grpSpPr>
      <xdr:pic>
        <xdr:nvPicPr>
          <xdr:cNvPr id="13" name="Shape 26">
            <a:extLst>
              <a:ext uri="{FF2B5EF4-FFF2-40B4-BE49-F238E27FC236}">
                <a16:creationId xmlns:a16="http://schemas.microsoft.com/office/drawing/2014/main" id="{68DD00AC-03C4-4A6A-8F08-187CD2F99FF0}"/>
              </a:ext>
            </a:extLst>
          </xdr:cNvPr>
          <xdr:cNvPicPr preferRelativeResize="0"/>
        </xdr:nvPicPr>
        <xdr:blipFill>
          <a:blip xmlns:r="http://schemas.openxmlformats.org/officeDocument/2006/relationships" r:embed="rId6">
            <a:alphaModFix/>
          </a:blip>
          <a:stretch>
            <a:fillRect/>
          </a:stretch>
        </xdr:blipFill>
        <xdr:spPr>
          <a:xfrm>
            <a:off x="152400" y="152400"/>
            <a:ext cx="1800225" cy="657225"/>
          </a:xfrm>
          <a:prstGeom prst="rect">
            <a:avLst/>
          </a:prstGeom>
          <a:noFill/>
          <a:ln>
            <a:noFill/>
          </a:ln>
        </xdr:spPr>
      </xdr:pic>
      <xdr:pic>
        <xdr:nvPicPr>
          <xdr:cNvPr id="14" name="Shape 27">
            <a:extLst>
              <a:ext uri="{FF2B5EF4-FFF2-40B4-BE49-F238E27FC236}">
                <a16:creationId xmlns:a16="http://schemas.microsoft.com/office/drawing/2014/main" id="{46A77C70-BACA-49E3-99AA-01A0AE00CC4A}"/>
              </a:ext>
            </a:extLst>
          </xdr:cNvPr>
          <xdr:cNvPicPr preferRelativeResize="0"/>
        </xdr:nvPicPr>
        <xdr:blipFill>
          <a:blip xmlns:r="http://schemas.openxmlformats.org/officeDocument/2006/relationships" r:embed="rId6">
            <a:alphaModFix/>
          </a:blip>
          <a:stretch>
            <a:fillRect/>
          </a:stretch>
        </xdr:blipFill>
        <xdr:spPr>
          <a:xfrm>
            <a:off x="152400" y="152400"/>
            <a:ext cx="1800225" cy="657225"/>
          </a:xfrm>
          <a:prstGeom prst="rect">
            <a:avLst/>
          </a:prstGeom>
          <a:noFill/>
          <a:ln>
            <a:noFill/>
          </a:ln>
        </xdr:spPr>
      </xdr:pic>
    </xdr:grp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6</xdr:col>
      <xdr:colOff>628650</xdr:colOff>
      <xdr:row>27</xdr:row>
      <xdr:rowOff>142875</xdr:rowOff>
    </xdr:from>
    <xdr:to>
      <xdr:col>22</xdr:col>
      <xdr:colOff>133350</xdr:colOff>
      <xdr:row>58</xdr:row>
      <xdr:rowOff>57150</xdr:rowOff>
    </xdr:to>
    <xdr:grpSp>
      <xdr:nvGrpSpPr>
        <xdr:cNvPr id="2" name="Shape 2" title="Drawing">
          <a:extLst>
            <a:ext uri="{FF2B5EF4-FFF2-40B4-BE49-F238E27FC236}">
              <a16:creationId xmlns:a16="http://schemas.microsoft.com/office/drawing/2014/main" id="{78FC064A-F92F-414B-A0CF-FE0BC14F5E3B}"/>
            </a:ext>
          </a:extLst>
        </xdr:cNvPr>
        <xdr:cNvGrpSpPr/>
      </xdr:nvGrpSpPr>
      <xdr:grpSpPr>
        <a:xfrm>
          <a:off x="5981700" y="5857875"/>
          <a:ext cx="10906125" cy="5619750"/>
          <a:chOff x="250750" y="147637"/>
          <a:chExt cx="9010499" cy="5862037"/>
        </a:xfrm>
      </xdr:grpSpPr>
      <xdr:pic>
        <xdr:nvPicPr>
          <xdr:cNvPr id="3" name="Shape 17">
            <a:extLst>
              <a:ext uri="{FF2B5EF4-FFF2-40B4-BE49-F238E27FC236}">
                <a16:creationId xmlns:a16="http://schemas.microsoft.com/office/drawing/2014/main" id="{BFF23E89-D051-4A9D-AE75-F258AE284550}"/>
              </a:ext>
            </a:extLst>
          </xdr:cNvPr>
          <xdr:cNvPicPr preferRelativeResize="0"/>
        </xdr:nvPicPr>
        <xdr:blipFill>
          <a:blip xmlns:r="http://schemas.openxmlformats.org/officeDocument/2006/relationships" r:embed="rId1">
            <a:alphaModFix/>
          </a:blip>
          <a:stretch>
            <a:fillRect/>
          </a:stretch>
        </xdr:blipFill>
        <xdr:spPr>
          <a:xfrm>
            <a:off x="2238375" y="147637"/>
            <a:ext cx="2209800" cy="2047875"/>
          </a:xfrm>
          <a:prstGeom prst="rect">
            <a:avLst/>
          </a:prstGeom>
          <a:noFill/>
          <a:ln>
            <a:noFill/>
          </a:ln>
        </xdr:spPr>
      </xdr:pic>
      <xdr:pic>
        <xdr:nvPicPr>
          <xdr:cNvPr id="4" name="Shape 18">
            <a:extLst>
              <a:ext uri="{FF2B5EF4-FFF2-40B4-BE49-F238E27FC236}">
                <a16:creationId xmlns:a16="http://schemas.microsoft.com/office/drawing/2014/main" id="{2E988234-21F5-47D3-9415-95D082FD11A2}"/>
              </a:ext>
            </a:extLst>
          </xdr:cNvPr>
          <xdr:cNvPicPr preferRelativeResize="0"/>
        </xdr:nvPicPr>
        <xdr:blipFill>
          <a:blip xmlns:r="http://schemas.openxmlformats.org/officeDocument/2006/relationships" r:embed="rId2">
            <a:alphaModFix/>
          </a:blip>
          <a:stretch>
            <a:fillRect/>
          </a:stretch>
        </xdr:blipFill>
        <xdr:spPr>
          <a:xfrm>
            <a:off x="504825" y="523875"/>
            <a:ext cx="1495425" cy="1295400"/>
          </a:xfrm>
          <a:prstGeom prst="rect">
            <a:avLst/>
          </a:prstGeom>
          <a:noFill/>
          <a:ln>
            <a:noFill/>
          </a:ln>
        </xdr:spPr>
      </xdr:pic>
      <xdr:sp macro="" textlink="">
        <xdr:nvSpPr>
          <xdr:cNvPr id="5" name="Shape 19">
            <a:extLst>
              <a:ext uri="{FF2B5EF4-FFF2-40B4-BE49-F238E27FC236}">
                <a16:creationId xmlns:a16="http://schemas.microsoft.com/office/drawing/2014/main" id="{9A3D353C-CCF9-4488-BABC-11F94BAC5D75}"/>
              </a:ext>
            </a:extLst>
          </xdr:cNvPr>
          <xdr:cNvSpPr txBox="1"/>
        </xdr:nvSpPr>
        <xdr:spPr>
          <a:xfrm>
            <a:off x="250750" y="5209575"/>
            <a:ext cx="9010499" cy="800099"/>
          </a:xfrm>
          <a:prstGeom prst="rect">
            <a:avLst/>
          </a:prstGeom>
          <a:noFill/>
          <a:ln>
            <a:noFill/>
          </a:ln>
        </xdr:spPr>
        <xdr:txBody>
          <a:bodyPr lIns="91425" tIns="91425" rIns="91425" bIns="91425" anchor="ctr" anchorCtr="0">
            <a:noAutofit/>
          </a:bodyPr>
          <a:lstStyle/>
          <a:p>
            <a:pPr lvl="0" rtl="0">
              <a:spcBef>
                <a:spcPts val="0"/>
              </a:spcBef>
              <a:buNone/>
            </a:pPr>
            <a:r>
              <a:rPr lang="en-US" sz="1400"/>
              <a:t>Source:  http://www.batesville.k12.in.us/physics/phynet/mechanics/circular%20motion/banked_no_friction.htm</a:t>
            </a:r>
          </a:p>
        </xdr:txBody>
      </xdr:sp>
      <xdr:pic>
        <xdr:nvPicPr>
          <xdr:cNvPr id="6" name="Shape 20">
            <a:extLst>
              <a:ext uri="{FF2B5EF4-FFF2-40B4-BE49-F238E27FC236}">
                <a16:creationId xmlns:a16="http://schemas.microsoft.com/office/drawing/2014/main" id="{C1DE1E0A-466B-415D-A59B-161A1CD553B0}"/>
              </a:ext>
            </a:extLst>
          </xdr:cNvPr>
          <xdr:cNvPicPr preferRelativeResize="0"/>
        </xdr:nvPicPr>
        <xdr:blipFill>
          <a:blip xmlns:r="http://schemas.openxmlformats.org/officeDocument/2006/relationships" r:embed="rId3">
            <a:alphaModFix/>
          </a:blip>
          <a:stretch>
            <a:fillRect/>
          </a:stretch>
        </xdr:blipFill>
        <xdr:spPr>
          <a:xfrm>
            <a:off x="4581525" y="666750"/>
            <a:ext cx="1876424" cy="336799"/>
          </a:xfrm>
          <a:prstGeom prst="rect">
            <a:avLst/>
          </a:prstGeom>
          <a:noFill/>
          <a:ln>
            <a:noFill/>
          </a:ln>
        </xdr:spPr>
      </xdr:pic>
      <xdr:sp macro="" textlink="">
        <xdr:nvSpPr>
          <xdr:cNvPr id="7" name="Shape 21">
            <a:extLst>
              <a:ext uri="{FF2B5EF4-FFF2-40B4-BE49-F238E27FC236}">
                <a16:creationId xmlns:a16="http://schemas.microsoft.com/office/drawing/2014/main" id="{C10505DC-82F4-45A8-A86C-0E8834BD17B6}"/>
              </a:ext>
            </a:extLst>
          </xdr:cNvPr>
          <xdr:cNvSpPr txBox="1"/>
        </xdr:nvSpPr>
        <xdr:spPr>
          <a:xfrm>
            <a:off x="4448175" y="147650"/>
            <a:ext cx="3152699" cy="457200"/>
          </a:xfrm>
          <a:prstGeom prst="rect">
            <a:avLst/>
          </a:prstGeom>
          <a:noFill/>
          <a:ln>
            <a:noFill/>
          </a:ln>
        </xdr:spPr>
        <xdr:txBody>
          <a:bodyPr lIns="91425" tIns="91425" rIns="91425" bIns="91425" anchor="t" anchorCtr="0">
            <a:noAutofit/>
          </a:bodyPr>
          <a:lstStyle/>
          <a:p>
            <a:pPr lvl="0" algn="l">
              <a:spcBef>
                <a:spcPts val="0"/>
              </a:spcBef>
              <a:buNone/>
            </a:pPr>
            <a:r>
              <a:rPr lang="en-US" sz="1400"/>
              <a:t>vertical direction sum of forces</a:t>
            </a:r>
          </a:p>
        </xdr:txBody>
      </xdr:sp>
      <xdr:pic>
        <xdr:nvPicPr>
          <xdr:cNvPr id="8" name="Shape 22">
            <a:extLst>
              <a:ext uri="{FF2B5EF4-FFF2-40B4-BE49-F238E27FC236}">
                <a16:creationId xmlns:a16="http://schemas.microsoft.com/office/drawing/2014/main" id="{E353E0E3-65EA-47F5-97A2-B586FD2120F9}"/>
              </a:ext>
            </a:extLst>
          </xdr:cNvPr>
          <xdr:cNvPicPr preferRelativeResize="0"/>
        </xdr:nvPicPr>
        <xdr:blipFill>
          <a:blip xmlns:r="http://schemas.openxmlformats.org/officeDocument/2006/relationships" r:embed="rId4">
            <a:alphaModFix/>
          </a:blip>
          <a:stretch>
            <a:fillRect/>
          </a:stretch>
        </xdr:blipFill>
        <xdr:spPr>
          <a:xfrm>
            <a:off x="4629075" y="1905000"/>
            <a:ext cx="4632173" cy="564174"/>
          </a:xfrm>
          <a:prstGeom prst="rect">
            <a:avLst/>
          </a:prstGeom>
          <a:noFill/>
          <a:ln>
            <a:noFill/>
          </a:ln>
        </xdr:spPr>
      </xdr:pic>
      <xdr:sp macro="" textlink="">
        <xdr:nvSpPr>
          <xdr:cNvPr id="9" name="Shape 23">
            <a:extLst>
              <a:ext uri="{FF2B5EF4-FFF2-40B4-BE49-F238E27FC236}">
                <a16:creationId xmlns:a16="http://schemas.microsoft.com/office/drawing/2014/main" id="{E58AC234-A37F-4146-A5B3-942A09BAE8C1}"/>
              </a:ext>
            </a:extLst>
          </xdr:cNvPr>
          <xdr:cNvSpPr txBox="1"/>
        </xdr:nvSpPr>
        <xdr:spPr>
          <a:xfrm>
            <a:off x="4538625" y="1404950"/>
            <a:ext cx="3152699" cy="457200"/>
          </a:xfrm>
          <a:prstGeom prst="rect">
            <a:avLst/>
          </a:prstGeom>
          <a:noFill/>
          <a:ln>
            <a:noFill/>
          </a:ln>
        </xdr:spPr>
        <xdr:txBody>
          <a:bodyPr lIns="91425" tIns="91425" rIns="91425" bIns="91425" anchor="t" anchorCtr="0">
            <a:noAutofit/>
          </a:bodyPr>
          <a:lstStyle/>
          <a:p>
            <a:pPr lvl="0" algn="l" rtl="0">
              <a:spcBef>
                <a:spcPts val="0"/>
              </a:spcBef>
              <a:buNone/>
            </a:pPr>
            <a:r>
              <a:rPr lang="en-US" sz="1400"/>
              <a:t>horizontal direction sum of forces</a:t>
            </a:r>
          </a:p>
        </xdr:txBody>
      </xdr:sp>
      <xdr:pic>
        <xdr:nvPicPr>
          <xdr:cNvPr id="10" name="Shape 24">
            <a:extLst>
              <a:ext uri="{FF2B5EF4-FFF2-40B4-BE49-F238E27FC236}">
                <a16:creationId xmlns:a16="http://schemas.microsoft.com/office/drawing/2014/main" id="{C40E2393-6E23-42AA-AC80-2C2392CB9587}"/>
              </a:ext>
            </a:extLst>
          </xdr:cNvPr>
          <xdr:cNvPicPr preferRelativeResize="0"/>
        </xdr:nvPicPr>
        <xdr:blipFill>
          <a:blip xmlns:r="http://schemas.openxmlformats.org/officeDocument/2006/relationships" r:embed="rId5">
            <a:alphaModFix/>
          </a:blip>
          <a:stretch>
            <a:fillRect/>
          </a:stretch>
        </xdr:blipFill>
        <xdr:spPr>
          <a:xfrm>
            <a:off x="504825" y="2794300"/>
            <a:ext cx="4143375" cy="2564199"/>
          </a:xfrm>
          <a:prstGeom prst="rect">
            <a:avLst/>
          </a:prstGeom>
          <a:noFill/>
          <a:ln>
            <a:noFill/>
          </a:ln>
        </xdr:spPr>
      </xdr:pic>
      <xdr:sp macro="" textlink="">
        <xdr:nvSpPr>
          <xdr:cNvPr id="11" name="Shape 25">
            <a:extLst>
              <a:ext uri="{FF2B5EF4-FFF2-40B4-BE49-F238E27FC236}">
                <a16:creationId xmlns:a16="http://schemas.microsoft.com/office/drawing/2014/main" id="{9FCFE344-7B07-4A37-ADD4-34B806F10481}"/>
              </a:ext>
            </a:extLst>
          </xdr:cNvPr>
          <xdr:cNvSpPr/>
        </xdr:nvSpPr>
        <xdr:spPr>
          <a:xfrm>
            <a:off x="1800225" y="4114800"/>
            <a:ext cx="3152699" cy="1352400"/>
          </a:xfrm>
          <a:prstGeom prst="rect">
            <a:avLst/>
          </a:prstGeom>
          <a:solidFill>
            <a:srgbClr val="F3F3F3"/>
          </a:solidFill>
          <a:ln w="19050" cap="flat" cmpd="sng">
            <a:solidFill>
              <a:srgbClr val="F3F3F3"/>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grpSp>
    <xdr:clientData fLocksWithSheet="0"/>
  </xdr:twoCellAnchor>
  <xdr:twoCellAnchor>
    <xdr:from>
      <xdr:col>3</xdr:col>
      <xdr:colOff>200025</xdr:colOff>
      <xdr:row>27</xdr:row>
      <xdr:rowOff>133350</xdr:rowOff>
    </xdr:from>
    <xdr:to>
      <xdr:col>5</xdr:col>
      <xdr:colOff>695325</xdr:colOff>
      <xdr:row>31</xdr:row>
      <xdr:rowOff>180975</xdr:rowOff>
    </xdr:to>
    <xdr:grpSp>
      <xdr:nvGrpSpPr>
        <xdr:cNvPr id="12" name="Shape 2" title="Drawing">
          <a:extLst>
            <a:ext uri="{FF2B5EF4-FFF2-40B4-BE49-F238E27FC236}">
              <a16:creationId xmlns:a16="http://schemas.microsoft.com/office/drawing/2014/main" id="{BB04C27B-7065-4658-8E67-EBEC02CCAC5F}"/>
            </a:ext>
          </a:extLst>
        </xdr:cNvPr>
        <xdr:cNvGrpSpPr/>
      </xdr:nvGrpSpPr>
      <xdr:grpSpPr>
        <a:xfrm>
          <a:off x="3333750" y="5848350"/>
          <a:ext cx="1914525" cy="847725"/>
          <a:chOff x="152400" y="152400"/>
          <a:chExt cx="1800225" cy="657225"/>
        </a:xfrm>
      </xdr:grpSpPr>
      <xdr:pic>
        <xdr:nvPicPr>
          <xdr:cNvPr id="13" name="Shape 26">
            <a:extLst>
              <a:ext uri="{FF2B5EF4-FFF2-40B4-BE49-F238E27FC236}">
                <a16:creationId xmlns:a16="http://schemas.microsoft.com/office/drawing/2014/main" id="{CC61F8AE-9731-483F-8099-BCB61B927371}"/>
              </a:ext>
            </a:extLst>
          </xdr:cNvPr>
          <xdr:cNvPicPr preferRelativeResize="0"/>
        </xdr:nvPicPr>
        <xdr:blipFill>
          <a:blip xmlns:r="http://schemas.openxmlformats.org/officeDocument/2006/relationships" r:embed="rId6">
            <a:alphaModFix/>
          </a:blip>
          <a:stretch>
            <a:fillRect/>
          </a:stretch>
        </xdr:blipFill>
        <xdr:spPr>
          <a:xfrm>
            <a:off x="152400" y="152400"/>
            <a:ext cx="1800225" cy="657225"/>
          </a:xfrm>
          <a:prstGeom prst="rect">
            <a:avLst/>
          </a:prstGeom>
          <a:noFill/>
          <a:ln>
            <a:noFill/>
          </a:ln>
        </xdr:spPr>
      </xdr:pic>
      <xdr:pic>
        <xdr:nvPicPr>
          <xdr:cNvPr id="14" name="Shape 27">
            <a:extLst>
              <a:ext uri="{FF2B5EF4-FFF2-40B4-BE49-F238E27FC236}">
                <a16:creationId xmlns:a16="http://schemas.microsoft.com/office/drawing/2014/main" id="{076BC26D-1426-4180-A7FA-4175A431C905}"/>
              </a:ext>
            </a:extLst>
          </xdr:cNvPr>
          <xdr:cNvPicPr preferRelativeResize="0"/>
        </xdr:nvPicPr>
        <xdr:blipFill>
          <a:blip xmlns:r="http://schemas.openxmlformats.org/officeDocument/2006/relationships" r:embed="rId6">
            <a:alphaModFix/>
          </a:blip>
          <a:stretch>
            <a:fillRect/>
          </a:stretch>
        </xdr:blipFill>
        <xdr:spPr>
          <a:xfrm>
            <a:off x="152400" y="152400"/>
            <a:ext cx="1800225" cy="657225"/>
          </a:xfrm>
          <a:prstGeom prst="rect">
            <a:avLst/>
          </a:prstGeom>
          <a:noFill/>
          <a:ln>
            <a:noFill/>
          </a:ln>
        </xdr:spPr>
      </xdr:pic>
    </xdr:grp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C0F6-A444-41C7-AF5D-CEE56E386523}">
  <sheetPr>
    <pageSetUpPr fitToPage="1"/>
  </sheetPr>
  <dimension ref="A1:AQ1012"/>
  <sheetViews>
    <sheetView tabSelected="1" topLeftCell="C1" workbookViewId="0">
      <selection activeCell="V11" sqref="V11"/>
    </sheetView>
  </sheetViews>
  <sheetFormatPr defaultColWidth="14.42578125" defaultRowHeight="15.75" customHeight="1" x14ac:dyDescent="0.2"/>
  <cols>
    <col min="1" max="1" width="6.7109375" style="48" customWidth="1"/>
    <col min="2" max="2" width="23.7109375" bestFit="1" customWidth="1"/>
    <col min="3" max="3" width="16.5703125" style="33" customWidth="1"/>
    <col min="4" max="4" width="9" customWidth="1"/>
    <col min="5" max="5" width="12.28515625" customWidth="1"/>
    <col min="6" max="6" width="12" customWidth="1"/>
    <col min="7" max="7" width="11.7109375" style="31" bestFit="1" customWidth="1"/>
    <col min="8" max="8" width="13" style="32" customWidth="1"/>
    <col min="9" max="9" width="13" style="31" customWidth="1"/>
    <col min="10" max="10" width="10.7109375" hidden="1" customWidth="1"/>
    <col min="11" max="11" width="19.42578125" bestFit="1" customWidth="1"/>
    <col min="12" max="12" width="11.42578125" customWidth="1"/>
    <col min="13" max="13" width="10.5703125" customWidth="1"/>
    <col min="14" max="14" width="9.5703125" customWidth="1"/>
    <col min="15" max="15" width="11.85546875" customWidth="1"/>
    <col min="16" max="16" width="11.85546875" hidden="1" customWidth="1"/>
    <col min="17" max="17" width="11.85546875" style="22" customWidth="1"/>
    <col min="18" max="18" width="11.42578125" style="22" customWidth="1"/>
    <col min="19" max="19" width="11.28515625" hidden="1" customWidth="1"/>
    <col min="20" max="20" width="15.85546875" customWidth="1"/>
    <col min="21" max="21" width="10" customWidth="1"/>
    <col min="22" max="22" width="9.42578125" style="22" customWidth="1"/>
    <col min="23" max="23" width="10.42578125" customWidth="1"/>
    <col min="24" max="24" width="9.85546875" customWidth="1"/>
    <col min="25" max="25" width="17.5703125" customWidth="1"/>
  </cols>
  <sheetData>
    <row r="1" spans="1:43" ht="15.75" customHeight="1" x14ac:dyDescent="0.2">
      <c r="B1" s="11" t="s">
        <v>41</v>
      </c>
      <c r="C1" s="37">
        <v>0.06</v>
      </c>
      <c r="D1" s="3"/>
      <c r="E1" s="36" t="s">
        <v>30</v>
      </c>
      <c r="F1" s="29">
        <f>SUM(D7:D19)</f>
        <v>120</v>
      </c>
      <c r="G1" s="26" t="s">
        <v>0</v>
      </c>
      <c r="H1" s="4"/>
      <c r="I1" s="1"/>
      <c r="J1" s="1"/>
      <c r="L1" s="5"/>
      <c r="P1" s="22"/>
      <c r="R1"/>
      <c r="T1" s="6"/>
      <c r="U1" s="5"/>
      <c r="V1" s="7"/>
    </row>
    <row r="2" spans="1:43" ht="15.75" customHeight="1" x14ac:dyDescent="0.2">
      <c r="A2" s="8"/>
      <c r="B2" s="40" t="s">
        <v>45</v>
      </c>
      <c r="C2" s="38">
        <v>32.200000000000003</v>
      </c>
      <c r="D2" s="10" t="s">
        <v>13</v>
      </c>
      <c r="E2" s="36" t="s">
        <v>32</v>
      </c>
      <c r="F2" s="9">
        <f>SUM(N7:N19)</f>
        <v>8.4544717392206135</v>
      </c>
      <c r="G2" s="27" t="s">
        <v>33</v>
      </c>
      <c r="H2" s="9"/>
      <c r="I2" s="8"/>
      <c r="J2" s="8"/>
      <c r="K2" s="8"/>
      <c r="L2" s="9"/>
      <c r="M2" s="9"/>
      <c r="N2" s="8"/>
      <c r="O2" s="8"/>
      <c r="P2" s="10"/>
      <c r="Q2" s="9"/>
      <c r="R2" s="11"/>
      <c r="S2" s="8"/>
      <c r="T2" s="8"/>
      <c r="U2" s="8"/>
      <c r="V2" s="8"/>
      <c r="W2" s="8"/>
      <c r="X2" s="8"/>
      <c r="Y2" s="8"/>
      <c r="Z2" s="8"/>
      <c r="AA2" s="8"/>
      <c r="AB2" s="8"/>
      <c r="AC2" s="8"/>
      <c r="AD2" s="8"/>
      <c r="AE2" s="8"/>
      <c r="AF2" s="8"/>
      <c r="AG2" s="8"/>
      <c r="AH2" s="8"/>
      <c r="AI2" s="8"/>
      <c r="AJ2" s="8"/>
      <c r="AK2" s="8"/>
      <c r="AL2" s="8"/>
      <c r="AM2" s="8"/>
      <c r="AN2" s="8"/>
    </row>
    <row r="3" spans="1:43" ht="15.75" customHeight="1" x14ac:dyDescent="0.2">
      <c r="A3" s="12"/>
      <c r="B3" s="17" t="s">
        <v>46</v>
      </c>
      <c r="C3" s="39">
        <v>310</v>
      </c>
      <c r="D3" s="14" t="s">
        <v>42</v>
      </c>
      <c r="E3" s="28"/>
      <c r="F3" s="28"/>
      <c r="G3" s="28"/>
      <c r="H3" s="13"/>
      <c r="I3" s="12"/>
      <c r="J3" s="12"/>
      <c r="K3" s="12"/>
      <c r="L3" s="13"/>
      <c r="M3" s="13"/>
      <c r="N3" s="12"/>
      <c r="O3" s="12"/>
      <c r="P3" s="14"/>
      <c r="Q3" s="13"/>
      <c r="R3" s="15"/>
      <c r="S3" s="12"/>
      <c r="T3" s="12"/>
      <c r="U3" s="12"/>
      <c r="V3" s="12"/>
      <c r="W3" s="12"/>
      <c r="X3" s="12"/>
      <c r="Y3" s="12"/>
      <c r="Z3" s="12"/>
      <c r="AA3" s="12"/>
      <c r="AB3" s="12"/>
      <c r="AC3" s="12"/>
      <c r="AD3" s="12"/>
      <c r="AE3" s="12"/>
      <c r="AF3" s="12"/>
      <c r="AG3" s="12"/>
      <c r="AH3" s="12"/>
      <c r="AI3" s="12"/>
      <c r="AJ3" s="12"/>
      <c r="AK3" s="12"/>
      <c r="AL3" s="12"/>
      <c r="AM3" s="12"/>
      <c r="AN3" s="12"/>
    </row>
    <row r="4" spans="1:43" ht="15.75" customHeight="1" x14ac:dyDescent="0.2">
      <c r="A4" s="12"/>
      <c r="B4" s="17" t="s">
        <v>47</v>
      </c>
      <c r="C4" s="50">
        <f>C3/C2</f>
        <v>9.6273291925465827</v>
      </c>
      <c r="D4" s="18" t="s">
        <v>16</v>
      </c>
      <c r="E4" s="28"/>
      <c r="F4" s="28"/>
      <c r="G4" s="28"/>
      <c r="H4" s="12"/>
      <c r="I4" s="12"/>
      <c r="J4" s="12"/>
      <c r="K4" s="12"/>
      <c r="L4" s="13"/>
      <c r="M4" s="13"/>
      <c r="N4" s="12"/>
      <c r="O4" s="14"/>
      <c r="P4" s="15"/>
      <c r="Q4" s="13"/>
      <c r="R4" s="12"/>
      <c r="S4" s="12"/>
      <c r="T4" s="12"/>
      <c r="U4" s="12"/>
      <c r="V4" s="12"/>
      <c r="W4" s="12"/>
      <c r="X4" s="12"/>
      <c r="Y4" s="12"/>
      <c r="Z4" s="12"/>
      <c r="AA4" s="12"/>
      <c r="AB4" s="12"/>
      <c r="AC4" s="12"/>
      <c r="AD4" s="12"/>
      <c r="AE4" s="12"/>
      <c r="AF4" s="12"/>
      <c r="AG4" s="12"/>
      <c r="AH4" s="12"/>
      <c r="AI4" s="12"/>
      <c r="AJ4" s="12"/>
      <c r="AK4" s="12"/>
      <c r="AL4" s="12"/>
      <c r="AM4" s="12"/>
    </row>
    <row r="5" spans="1:43" ht="15.75" customHeight="1" x14ac:dyDescent="0.2">
      <c r="A5" s="12"/>
      <c r="B5" s="17"/>
      <c r="C5" s="50"/>
      <c r="D5" s="18"/>
      <c r="E5" s="28"/>
      <c r="F5" s="28"/>
      <c r="G5" s="28"/>
      <c r="H5" s="13"/>
      <c r="I5" s="12"/>
      <c r="J5" s="12"/>
      <c r="K5" s="13"/>
      <c r="L5" s="12"/>
      <c r="M5" s="12"/>
      <c r="N5" s="12"/>
      <c r="O5" s="12"/>
      <c r="P5" s="13"/>
      <c r="Q5" s="13"/>
      <c r="R5" s="12"/>
      <c r="S5" s="14"/>
      <c r="T5" s="15"/>
      <c r="U5" s="13"/>
      <c r="V5" s="12"/>
      <c r="W5" s="12"/>
      <c r="X5" s="12"/>
      <c r="Y5" s="12"/>
      <c r="Z5" s="12"/>
      <c r="AA5" s="12"/>
      <c r="AB5" s="12"/>
      <c r="AC5" s="12"/>
      <c r="AD5" s="12"/>
      <c r="AE5" s="12"/>
      <c r="AF5" s="12"/>
      <c r="AG5" s="12"/>
      <c r="AH5" s="12"/>
      <c r="AI5" s="12"/>
      <c r="AJ5" s="12"/>
      <c r="AK5" s="12"/>
      <c r="AL5" s="12"/>
      <c r="AM5" s="12"/>
      <c r="AN5" s="12"/>
      <c r="AO5" s="12"/>
      <c r="AP5" s="12"/>
      <c r="AQ5" s="12"/>
    </row>
    <row r="6" spans="1:43" s="47" customFormat="1" ht="40.5" customHeight="1" x14ac:dyDescent="0.2">
      <c r="A6" s="41"/>
      <c r="B6" s="42" t="s">
        <v>1</v>
      </c>
      <c r="C6" s="43" t="s">
        <v>2</v>
      </c>
      <c r="D6" s="43" t="s">
        <v>14</v>
      </c>
      <c r="E6" s="42" t="s">
        <v>19</v>
      </c>
      <c r="F6" s="44" t="s">
        <v>20</v>
      </c>
      <c r="G6" s="45" t="s">
        <v>15</v>
      </c>
      <c r="H6" s="45" t="s">
        <v>40</v>
      </c>
      <c r="I6" s="45" t="s">
        <v>29</v>
      </c>
      <c r="J6" s="41" t="s">
        <v>17</v>
      </c>
      <c r="K6" s="41" t="s">
        <v>39</v>
      </c>
      <c r="L6" s="41" t="s">
        <v>70</v>
      </c>
      <c r="M6" s="41" t="s">
        <v>71</v>
      </c>
      <c r="N6" s="41" t="s">
        <v>63</v>
      </c>
      <c r="O6" s="41" t="s">
        <v>72</v>
      </c>
      <c r="P6" s="46" t="s">
        <v>73</v>
      </c>
      <c r="Q6" s="46" t="s">
        <v>65</v>
      </c>
      <c r="R6" s="41" t="s">
        <v>66</v>
      </c>
      <c r="S6" s="41" t="s">
        <v>26</v>
      </c>
      <c r="T6" s="41" t="s">
        <v>67</v>
      </c>
      <c r="U6" s="46" t="s">
        <v>74</v>
      </c>
      <c r="V6" s="41"/>
      <c r="W6" s="41"/>
      <c r="X6" s="41"/>
      <c r="Y6" s="41"/>
      <c r="Z6" s="41"/>
      <c r="AA6" s="41"/>
      <c r="AB6" s="41"/>
      <c r="AC6" s="41"/>
      <c r="AD6" s="41"/>
      <c r="AE6" s="41"/>
      <c r="AF6" s="41"/>
      <c r="AG6" s="41"/>
      <c r="AH6" s="41"/>
      <c r="AI6" s="41"/>
      <c r="AJ6" s="41"/>
      <c r="AK6" s="41"/>
      <c r="AL6" s="41"/>
      <c r="AM6" s="41"/>
    </row>
    <row r="7" spans="1:43" ht="15.75" customHeight="1" x14ac:dyDescent="0.2">
      <c r="A7" s="49">
        <v>1</v>
      </c>
      <c r="B7" s="19" t="s">
        <v>6</v>
      </c>
      <c r="C7" s="21">
        <v>8</v>
      </c>
      <c r="D7" s="34">
        <v>0</v>
      </c>
      <c r="E7" s="21">
        <v>-5.67</v>
      </c>
      <c r="F7" s="21">
        <v>1000</v>
      </c>
      <c r="G7" s="29">
        <f t="shared" ref="G7:G20" si="0">$C$4*$C$2*(C7-MIN(C$7:C$24))</f>
        <v>2480</v>
      </c>
      <c r="H7" s="29">
        <v>0</v>
      </c>
      <c r="I7" s="29">
        <f>G7+H7</f>
        <v>2480</v>
      </c>
      <c r="J7" s="8">
        <v>0</v>
      </c>
      <c r="K7" s="8" t="str">
        <f>ROUND(J7,0)&amp;" lb-ft - "&amp;ROUND(J7*100/I$7,1)&amp;"%"</f>
        <v>0 lb-ft - 0%</v>
      </c>
      <c r="L7" s="9">
        <f>(2*H7/$C$4)^0.5</f>
        <v>0</v>
      </c>
      <c r="M7" s="23">
        <f>L7*2.237</f>
        <v>0</v>
      </c>
      <c r="N7" s="10"/>
      <c r="O7" s="10">
        <v>0</v>
      </c>
      <c r="P7" s="9">
        <v>0</v>
      </c>
      <c r="Q7" s="23">
        <f t="shared" ref="Q7:Q20" si="1">P7+1</f>
        <v>1</v>
      </c>
      <c r="R7" s="10">
        <f>L7^2/(F7+$C$2)</f>
        <v>0</v>
      </c>
      <c r="S7" s="10">
        <f t="shared" ref="S7:S14" si="2">R7/($C$2*$C$4)</f>
        <v>0</v>
      </c>
      <c r="T7" s="10">
        <f>ATAN(R7/Q7)*180/PI()</f>
        <v>0</v>
      </c>
      <c r="U7" s="25">
        <f t="shared" ref="U7:U14" si="3">SQRT(Q7^2+(R7/($C$4*$C$2))^2)</f>
        <v>1</v>
      </c>
      <c r="V7"/>
    </row>
    <row r="8" spans="1:43" ht="15.75" customHeight="1" x14ac:dyDescent="0.2">
      <c r="A8" s="49">
        <v>2</v>
      </c>
      <c r="B8" s="19"/>
      <c r="C8" s="21">
        <v>0</v>
      </c>
      <c r="D8" s="34">
        <v>10</v>
      </c>
      <c r="E8" s="21">
        <v>1000</v>
      </c>
      <c r="F8" s="21">
        <v>1000</v>
      </c>
      <c r="G8" s="29">
        <f t="shared" si="0"/>
        <v>0</v>
      </c>
      <c r="H8" s="29">
        <f>I8-G8</f>
        <v>2294</v>
      </c>
      <c r="I8" s="29">
        <f>I7-J8</f>
        <v>2294</v>
      </c>
      <c r="J8" s="10">
        <f>D8*$C$1*$C$4*$C$2</f>
        <v>186</v>
      </c>
      <c r="K8" s="8" t="str">
        <f>ROUND(J8,0)&amp;" lb-ft - "&amp;ROUND(J8*100/I$7,1)&amp;"%"</f>
        <v>186 lb-ft - 7.5%</v>
      </c>
      <c r="L8" s="9">
        <f t="shared" ref="L8:L20" si="4">(2*H8/$C$4)^0.5</f>
        <v>21.830254235807701</v>
      </c>
      <c r="M8" s="23">
        <f t="shared" ref="M8:M20" si="5">L8*60/88</f>
        <v>14.884264251687068</v>
      </c>
      <c r="N8" s="9">
        <f t="shared" ref="N8:N13" si="6">2*D8/(L8+L7)</f>
        <v>0.91615973794727623</v>
      </c>
      <c r="O8" s="10">
        <f t="shared" ref="O8:O20" si="7">$C$4*L8^2/E8</f>
        <v>4.5880000000000001</v>
      </c>
      <c r="P8" s="9">
        <f t="shared" ref="P8:P20" si="8">O8/$C$4/$C$2</f>
        <v>1.4800000000000001E-2</v>
      </c>
      <c r="Q8" s="23">
        <f t="shared" si="1"/>
        <v>1.0147999999999999</v>
      </c>
      <c r="R8" s="10">
        <f t="shared" ref="R8:R20" si="9">L8^2/(F8+$C$2)</f>
        <v>0.46169347025770202</v>
      </c>
      <c r="S8" s="10">
        <f t="shared" si="2"/>
        <v>1.4893337750248453E-3</v>
      </c>
      <c r="T8" s="10">
        <f t="shared" ref="T8:T20" si="10">ATAN(R8/Q8)*180/PI()</f>
        <v>24.463639250551285</v>
      </c>
      <c r="U8" s="25">
        <f t="shared" si="3"/>
        <v>1.0148010928822915</v>
      </c>
      <c r="V8"/>
    </row>
    <row r="9" spans="1:43" ht="15.75" customHeight="1" x14ac:dyDescent="0.2">
      <c r="A9" s="49">
        <v>2</v>
      </c>
      <c r="B9" s="19"/>
      <c r="C9" s="21">
        <v>0</v>
      </c>
      <c r="D9" s="34">
        <v>10</v>
      </c>
      <c r="E9" s="21">
        <v>1000</v>
      </c>
      <c r="F9" s="21">
        <v>1000</v>
      </c>
      <c r="G9" s="29">
        <f t="shared" si="0"/>
        <v>0</v>
      </c>
      <c r="H9" s="29">
        <f t="shared" ref="H9:H20" si="11">I9-G9</f>
        <v>2108</v>
      </c>
      <c r="I9" s="29">
        <f t="shared" ref="I9:I20" si="12">I8-J9</f>
        <v>2108</v>
      </c>
      <c r="J9" s="10">
        <f t="shared" ref="J9:J20" si="13">D9*$C$1*$C$4*$C$2</f>
        <v>186</v>
      </c>
      <c r="K9" s="8" t="str">
        <f t="shared" ref="K9:K20" si="14">ROUND(J9,0)&amp;" lb-ft - "&amp;ROUND(J9*100/I$7,1)&amp;"%"</f>
        <v>186 lb-ft - 7.5%</v>
      </c>
      <c r="L9" s="9">
        <f t="shared" si="4"/>
        <v>20.926538175245327</v>
      </c>
      <c r="M9" s="23">
        <f t="shared" si="5"/>
        <v>14.268094210394539</v>
      </c>
      <c r="N9" s="9">
        <f t="shared" si="6"/>
        <v>0.46776193610888861</v>
      </c>
      <c r="O9" s="10">
        <f t="shared" si="7"/>
        <v>4.2160000000000002</v>
      </c>
      <c r="P9" s="9">
        <f t="shared" si="8"/>
        <v>1.3600000000000001E-2</v>
      </c>
      <c r="Q9" s="24">
        <f>P9+1</f>
        <v>1.0136000000000001</v>
      </c>
      <c r="R9" s="10">
        <f t="shared" si="9"/>
        <v>0.42425886456113154</v>
      </c>
      <c r="S9" s="10">
        <f t="shared" si="2"/>
        <v>1.368576982455263E-3</v>
      </c>
      <c r="T9" s="10">
        <f t="shared" si="10"/>
        <v>22.712545624546806</v>
      </c>
      <c r="U9" s="25">
        <f t="shared" si="3"/>
        <v>1.0136009239355284</v>
      </c>
      <c r="V9"/>
    </row>
    <row r="10" spans="1:43" ht="15.75" customHeight="1" x14ac:dyDescent="0.2">
      <c r="A10" s="49">
        <v>4</v>
      </c>
      <c r="B10" s="20"/>
      <c r="C10" s="21">
        <v>0</v>
      </c>
      <c r="D10" s="34">
        <v>10</v>
      </c>
      <c r="E10" s="21">
        <v>1000</v>
      </c>
      <c r="F10" s="21">
        <v>1000</v>
      </c>
      <c r="G10" s="29">
        <f t="shared" si="0"/>
        <v>0</v>
      </c>
      <c r="H10" s="29">
        <f t="shared" si="11"/>
        <v>1922</v>
      </c>
      <c r="I10" s="29">
        <f t="shared" si="12"/>
        <v>1922</v>
      </c>
      <c r="J10" s="10">
        <f t="shared" si="13"/>
        <v>186</v>
      </c>
      <c r="K10" s="8" t="str">
        <f t="shared" si="14"/>
        <v>186 lb-ft - 7.5%</v>
      </c>
      <c r="L10" s="9">
        <f t="shared" si="4"/>
        <v>19.981991892701789</v>
      </c>
      <c r="M10" s="23">
        <f t="shared" si="5"/>
        <v>13.624085381387584</v>
      </c>
      <c r="N10" s="9">
        <f t="shared" si="6"/>
        <v>0.48889559137864297</v>
      </c>
      <c r="O10" s="10">
        <f t="shared" si="7"/>
        <v>3.8439999999999999</v>
      </c>
      <c r="P10" s="9">
        <f t="shared" si="8"/>
        <v>1.24E-2</v>
      </c>
      <c r="Q10" s="23">
        <f t="shared" si="1"/>
        <v>1.0124</v>
      </c>
      <c r="R10" s="10">
        <f t="shared" si="9"/>
        <v>0.38682425886456112</v>
      </c>
      <c r="S10" s="10">
        <f t="shared" si="2"/>
        <v>1.2478201898856811E-3</v>
      </c>
      <c r="T10" s="10">
        <f t="shared" si="10"/>
        <v>20.91117611895568</v>
      </c>
      <c r="U10" s="25">
        <f t="shared" si="3"/>
        <v>1.0124007689918189</v>
      </c>
      <c r="V10"/>
    </row>
    <row r="11" spans="1:43" ht="15.75" customHeight="1" x14ac:dyDescent="0.2">
      <c r="A11" s="49">
        <v>5</v>
      </c>
      <c r="B11" s="19"/>
      <c r="C11" s="21">
        <v>0</v>
      </c>
      <c r="D11" s="34">
        <v>10</v>
      </c>
      <c r="E11" s="21">
        <v>1000</v>
      </c>
      <c r="F11" s="21">
        <v>1000</v>
      </c>
      <c r="G11" s="29">
        <f t="shared" si="0"/>
        <v>0</v>
      </c>
      <c r="H11" s="29">
        <f t="shared" si="11"/>
        <v>1736</v>
      </c>
      <c r="I11" s="29">
        <f t="shared" si="12"/>
        <v>1736</v>
      </c>
      <c r="J11" s="10">
        <f t="shared" si="13"/>
        <v>186</v>
      </c>
      <c r="K11" s="8" t="str">
        <f t="shared" si="14"/>
        <v>186 lb-ft - 7.5%</v>
      </c>
      <c r="L11" s="9">
        <f t="shared" si="4"/>
        <v>18.990523952750753</v>
      </c>
      <c r="M11" s="23">
        <f t="shared" si="5"/>
        <v>12.948084513239149</v>
      </c>
      <c r="N11" s="9">
        <f t="shared" si="6"/>
        <v>0.51318216353573376</v>
      </c>
      <c r="O11" s="10">
        <f t="shared" si="7"/>
        <v>3.472</v>
      </c>
      <c r="P11" s="9">
        <f t="shared" si="8"/>
        <v>1.12E-2</v>
      </c>
      <c r="Q11" s="23">
        <f t="shared" si="1"/>
        <v>1.0112000000000001</v>
      </c>
      <c r="R11" s="10">
        <f t="shared" si="9"/>
        <v>0.3493896531679907</v>
      </c>
      <c r="S11" s="10">
        <f t="shared" si="2"/>
        <v>1.1270633973160991E-3</v>
      </c>
      <c r="T11" s="10">
        <f t="shared" si="10"/>
        <v>19.061046227710101</v>
      </c>
      <c r="U11" s="25">
        <f t="shared" si="3"/>
        <v>1.0112006281010222</v>
      </c>
      <c r="V11"/>
    </row>
    <row r="12" spans="1:43" ht="15.75" customHeight="1" x14ac:dyDescent="0.2">
      <c r="A12" s="49">
        <v>6</v>
      </c>
      <c r="B12" s="20"/>
      <c r="C12" s="21">
        <v>0</v>
      </c>
      <c r="D12" s="34">
        <v>10</v>
      </c>
      <c r="E12" s="21">
        <v>1000</v>
      </c>
      <c r="F12" s="21">
        <v>1000</v>
      </c>
      <c r="G12" s="29">
        <f t="shared" si="0"/>
        <v>0</v>
      </c>
      <c r="H12" s="29">
        <f t="shared" si="11"/>
        <v>1550</v>
      </c>
      <c r="I12" s="29">
        <f t="shared" si="12"/>
        <v>1550</v>
      </c>
      <c r="J12" s="10">
        <f t="shared" si="13"/>
        <v>186</v>
      </c>
      <c r="K12" s="8" t="str">
        <f t="shared" si="14"/>
        <v>186 lb-ft - 7.5%</v>
      </c>
      <c r="L12" s="9">
        <f t="shared" si="4"/>
        <v>17.944358444926362</v>
      </c>
      <c r="M12" s="23">
        <f t="shared" si="5"/>
        <v>12.234789848813428</v>
      </c>
      <c r="N12" s="9">
        <f t="shared" si="6"/>
        <v>0.54149353407059519</v>
      </c>
      <c r="O12" s="10">
        <f t="shared" si="7"/>
        <v>3.1</v>
      </c>
      <c r="P12" s="9">
        <f t="shared" si="8"/>
        <v>1.0000000000000002E-2</v>
      </c>
      <c r="Q12" s="23">
        <f t="shared" si="1"/>
        <v>1.01</v>
      </c>
      <c r="R12" s="10">
        <f t="shared" si="9"/>
        <v>0.31195504747142033</v>
      </c>
      <c r="S12" s="10">
        <f t="shared" si="2"/>
        <v>1.0063066047465172E-3</v>
      </c>
      <c r="T12" s="10">
        <f t="shared" si="10"/>
        <v>17.164160357811802</v>
      </c>
      <c r="U12" s="25">
        <f t="shared" si="3"/>
        <v>1.0100005013132334</v>
      </c>
      <c r="V12"/>
    </row>
    <row r="13" spans="1:43" ht="15.75" customHeight="1" x14ac:dyDescent="0.2">
      <c r="A13" s="49">
        <v>7</v>
      </c>
      <c r="B13" s="19"/>
      <c r="C13" s="21">
        <v>0</v>
      </c>
      <c r="D13" s="34">
        <v>10</v>
      </c>
      <c r="E13" s="21">
        <v>1000</v>
      </c>
      <c r="F13" s="21">
        <v>1000</v>
      </c>
      <c r="G13" s="29">
        <f t="shared" si="0"/>
        <v>0</v>
      </c>
      <c r="H13" s="29">
        <f t="shared" si="11"/>
        <v>1364</v>
      </c>
      <c r="I13" s="29">
        <f t="shared" si="12"/>
        <v>1364</v>
      </c>
      <c r="J13" s="10">
        <f t="shared" si="13"/>
        <v>186</v>
      </c>
      <c r="K13" s="8" t="str">
        <f t="shared" si="14"/>
        <v>186 lb-ft - 7.5%</v>
      </c>
      <c r="L13" s="9">
        <f t="shared" si="4"/>
        <v>16.83330033000065</v>
      </c>
      <c r="M13" s="23">
        <f t="shared" si="5"/>
        <v>11.477250225000445</v>
      </c>
      <c r="N13" s="9">
        <f t="shared" si="6"/>
        <v>0.5750818400236597</v>
      </c>
      <c r="O13" s="10">
        <f t="shared" si="7"/>
        <v>2.7280000000000002</v>
      </c>
      <c r="P13" s="9">
        <f t="shared" si="8"/>
        <v>8.8000000000000005E-3</v>
      </c>
      <c r="Q13" s="23">
        <f t="shared" si="1"/>
        <v>1.0087999999999999</v>
      </c>
      <c r="R13" s="10">
        <f t="shared" si="9"/>
        <v>0.27452044177484985</v>
      </c>
      <c r="S13" s="10">
        <f t="shared" si="2"/>
        <v>8.8554981217693499E-4</v>
      </c>
      <c r="T13" s="10">
        <f t="shared" si="10"/>
        <v>15.223034328553108</v>
      </c>
      <c r="U13" s="25">
        <f t="shared" si="3"/>
        <v>1.0088003886787862</v>
      </c>
      <c r="V13"/>
    </row>
    <row r="14" spans="1:43" ht="15.75" customHeight="1" x14ac:dyDescent="0.2">
      <c r="A14" s="49">
        <v>8</v>
      </c>
      <c r="B14" s="20"/>
      <c r="C14" s="21">
        <v>0</v>
      </c>
      <c r="D14" s="34">
        <v>10</v>
      </c>
      <c r="E14" s="21">
        <v>1000</v>
      </c>
      <c r="F14" s="21">
        <v>1000</v>
      </c>
      <c r="G14" s="29">
        <f t="shared" si="0"/>
        <v>0</v>
      </c>
      <c r="H14" s="29">
        <f t="shared" si="11"/>
        <v>1178</v>
      </c>
      <c r="I14" s="29">
        <f t="shared" si="12"/>
        <v>1178</v>
      </c>
      <c r="J14" s="10">
        <f t="shared" si="13"/>
        <v>186</v>
      </c>
      <c r="K14" s="8" t="str">
        <f t="shared" si="14"/>
        <v>186 lb-ft - 7.5%</v>
      </c>
      <c r="L14" s="9">
        <f t="shared" si="4"/>
        <v>15.643529013620936</v>
      </c>
      <c r="M14" s="23">
        <f t="shared" si="5"/>
        <v>10.666042509287003</v>
      </c>
      <c r="N14" s="9">
        <f>2*D14/(L14+L12)</f>
        <v>0.59545275137303955</v>
      </c>
      <c r="O14" s="10">
        <f t="shared" si="7"/>
        <v>2.3559999999999999</v>
      </c>
      <c r="P14" s="9">
        <f t="shared" si="8"/>
        <v>7.6E-3</v>
      </c>
      <c r="Q14" s="23">
        <f t="shared" si="1"/>
        <v>1.0076000000000001</v>
      </c>
      <c r="R14" s="10">
        <f t="shared" si="9"/>
        <v>0.23708583607827943</v>
      </c>
      <c r="S14" s="10">
        <f t="shared" si="2"/>
        <v>7.6479301960735301E-4</v>
      </c>
      <c r="T14" s="10">
        <f t="shared" si="10"/>
        <v>13.240707588582771</v>
      </c>
      <c r="U14" s="25">
        <f t="shared" si="3"/>
        <v>1.0076002902482526</v>
      </c>
      <c r="V14"/>
    </row>
    <row r="15" spans="1:43" ht="15.75" customHeight="1" x14ac:dyDescent="0.2">
      <c r="A15" s="49">
        <v>8</v>
      </c>
      <c r="B15" s="19"/>
      <c r="C15" s="21">
        <v>0</v>
      </c>
      <c r="D15" s="34">
        <v>10</v>
      </c>
      <c r="E15" s="21">
        <v>1000</v>
      </c>
      <c r="F15" s="21">
        <v>1000</v>
      </c>
      <c r="G15" s="29">
        <f t="shared" si="0"/>
        <v>0</v>
      </c>
      <c r="H15" s="29">
        <f t="shared" si="11"/>
        <v>992</v>
      </c>
      <c r="I15" s="29">
        <f t="shared" si="12"/>
        <v>992</v>
      </c>
      <c r="J15" s="10">
        <f t="shared" si="13"/>
        <v>186</v>
      </c>
      <c r="K15" s="8" t="str">
        <f t="shared" si="14"/>
        <v>186 lb-ft - 7.5%</v>
      </c>
      <c r="L15" s="9">
        <f t="shared" si="4"/>
        <v>14.355486755941088</v>
      </c>
      <c r="M15" s="23">
        <f t="shared" si="5"/>
        <v>9.7878318790507421</v>
      </c>
      <c r="N15" s="9">
        <f>2*D15/(L15+L13)</f>
        <v>0.64125610094709151</v>
      </c>
      <c r="O15" s="10">
        <f t="shared" si="7"/>
        <v>1.9839999999999995</v>
      </c>
      <c r="P15" s="9">
        <f t="shared" si="8"/>
        <v>6.3999999999999986E-3</v>
      </c>
      <c r="Q15" s="23">
        <f t="shared" si="1"/>
        <v>1.0064</v>
      </c>
      <c r="R15" s="10">
        <f t="shared" si="9"/>
        <v>0.19965123038170896</v>
      </c>
      <c r="S15" s="10">
        <f>R15/($C$2*$C$4)</f>
        <v>6.4403622703777081E-4</v>
      </c>
      <c r="T15" s="10">
        <f t="shared" si="10"/>
        <v>11.220743090553968</v>
      </c>
      <c r="U15" s="25">
        <f>SQRT(Q15^2+(R15/($C$4*$C$2))^2)</f>
        <v>1.006400206072446</v>
      </c>
      <c r="V15"/>
    </row>
    <row r="16" spans="1:43" ht="15.75" customHeight="1" x14ac:dyDescent="0.2">
      <c r="A16" s="49">
        <v>9</v>
      </c>
      <c r="B16" s="19"/>
      <c r="C16" s="21">
        <v>0</v>
      </c>
      <c r="D16" s="34">
        <v>10</v>
      </c>
      <c r="E16" s="21">
        <v>1000</v>
      </c>
      <c r="F16" s="21">
        <v>1000</v>
      </c>
      <c r="G16" s="29">
        <f t="shared" si="0"/>
        <v>0</v>
      </c>
      <c r="H16" s="29">
        <f t="shared" si="11"/>
        <v>806</v>
      </c>
      <c r="I16" s="29">
        <f t="shared" si="12"/>
        <v>806</v>
      </c>
      <c r="J16" s="10">
        <f t="shared" si="13"/>
        <v>186</v>
      </c>
      <c r="K16" s="8" t="str">
        <f t="shared" si="14"/>
        <v>186 lb-ft - 7.5%</v>
      </c>
      <c r="L16" s="9">
        <f t="shared" si="4"/>
        <v>12.93986089569745</v>
      </c>
      <c r="M16" s="23">
        <f t="shared" si="5"/>
        <v>8.8226324288846243</v>
      </c>
      <c r="N16" s="9">
        <f>2*D16/(L16+L15)</f>
        <v>0.73272560054018587</v>
      </c>
      <c r="O16" s="10">
        <f t="shared" si="7"/>
        <v>1.6119999999999999</v>
      </c>
      <c r="P16" s="9">
        <f t="shared" si="8"/>
        <v>5.1999999999999998E-3</v>
      </c>
      <c r="Q16" s="23">
        <f t="shared" si="1"/>
        <v>1.0052000000000001</v>
      </c>
      <c r="R16" s="10">
        <f t="shared" si="9"/>
        <v>0.16221662468513853</v>
      </c>
      <c r="S16" s="10">
        <f>R16/($C$2*$C$4)</f>
        <v>5.2327943446818883E-4</v>
      </c>
      <c r="T16" s="10">
        <f t="shared" si="10"/>
        <v>9.1672131032088604</v>
      </c>
      <c r="U16" s="25">
        <f>SQRT(Q16^2+(R16/($C$4*$C$2))^2)</f>
        <v>1.0052001362024214</v>
      </c>
      <c r="V16"/>
    </row>
    <row r="17" spans="1:22" ht="15.75" customHeight="1" x14ac:dyDescent="0.2">
      <c r="A17" s="49">
        <v>10</v>
      </c>
      <c r="B17" s="19"/>
      <c r="C17" s="21">
        <v>0</v>
      </c>
      <c r="D17" s="34">
        <v>10</v>
      </c>
      <c r="E17" s="21">
        <v>1000</v>
      </c>
      <c r="F17" s="21">
        <v>1000</v>
      </c>
      <c r="G17" s="29">
        <f t="shared" si="0"/>
        <v>0</v>
      </c>
      <c r="H17" s="29">
        <f t="shared" si="11"/>
        <v>620</v>
      </c>
      <c r="I17" s="29">
        <f t="shared" si="12"/>
        <v>620</v>
      </c>
      <c r="J17" s="10">
        <f t="shared" si="13"/>
        <v>186</v>
      </c>
      <c r="K17" s="8" t="str">
        <f t="shared" si="14"/>
        <v>186 lb-ft - 7.5%</v>
      </c>
      <c r="L17" s="9">
        <f t="shared" si="4"/>
        <v>11.349008767288886</v>
      </c>
      <c r="M17" s="23">
        <f t="shared" si="5"/>
        <v>7.7379605231515134</v>
      </c>
      <c r="N17" s="9">
        <f>2*D17/(L17+L16)</f>
        <v>0.82342242671250698</v>
      </c>
      <c r="O17" s="10">
        <f t="shared" si="7"/>
        <v>1.24</v>
      </c>
      <c r="P17" s="9">
        <f t="shared" si="8"/>
        <v>4.0000000000000001E-3</v>
      </c>
      <c r="Q17" s="23">
        <f t="shared" si="1"/>
        <v>1.004</v>
      </c>
      <c r="R17" s="10">
        <f t="shared" si="9"/>
        <v>0.12478201898856811</v>
      </c>
      <c r="S17" s="10">
        <f>R17/($C$2*$C$4)</f>
        <v>4.025226418986068E-4</v>
      </c>
      <c r="T17" s="10">
        <f t="shared" si="10"/>
        <v>7.0846697761183339</v>
      </c>
      <c r="U17" s="25">
        <f>SQRT(Q17^2+(R17/($C$4*$C$2))^2)</f>
        <v>1.0040000806894773</v>
      </c>
      <c r="V17"/>
    </row>
    <row r="18" spans="1:22" ht="15.75" customHeight="1" x14ac:dyDescent="0.2">
      <c r="A18" s="49">
        <v>12</v>
      </c>
      <c r="B18" s="19"/>
      <c r="C18" s="21">
        <v>0</v>
      </c>
      <c r="D18" s="34">
        <v>10</v>
      </c>
      <c r="E18" s="21">
        <v>1000</v>
      </c>
      <c r="F18" s="21">
        <v>1000</v>
      </c>
      <c r="G18" s="29">
        <f t="shared" si="0"/>
        <v>0</v>
      </c>
      <c r="H18" s="29">
        <f t="shared" si="11"/>
        <v>434</v>
      </c>
      <c r="I18" s="29">
        <f t="shared" si="12"/>
        <v>434</v>
      </c>
      <c r="J18" s="10">
        <f t="shared" si="13"/>
        <v>186</v>
      </c>
      <c r="K18" s="8" t="str">
        <f t="shared" si="14"/>
        <v>186 lb-ft - 7.5%</v>
      </c>
      <c r="L18" s="9">
        <f t="shared" si="4"/>
        <v>9.4952619763753763</v>
      </c>
      <c r="M18" s="23">
        <f t="shared" si="5"/>
        <v>6.4740422566195743</v>
      </c>
      <c r="N18" s="9">
        <f>2*D18/(L18+L17)</f>
        <v>0.95949626858877368</v>
      </c>
      <c r="O18" s="10">
        <f t="shared" si="7"/>
        <v>0.86799999999999999</v>
      </c>
      <c r="P18" s="9">
        <f t="shared" si="8"/>
        <v>2.8E-3</v>
      </c>
      <c r="Q18" s="23">
        <f t="shared" si="1"/>
        <v>1.0027999999999999</v>
      </c>
      <c r="R18" s="10">
        <f t="shared" si="9"/>
        <v>8.7347413291997675E-2</v>
      </c>
      <c r="S18" s="10">
        <f t="shared" ref="S18:S20" si="15">R18/($C$2*$C$4)</f>
        <v>2.8176584932902476E-4</v>
      </c>
      <c r="T18" s="10">
        <f t="shared" si="10"/>
        <v>4.9780999894330886</v>
      </c>
      <c r="U18" s="25">
        <f t="shared" ref="U18:U20" si="16">SQRT(Q18^2+(R18/($C$4*$C$2))^2)</f>
        <v>1.0028000395851577</v>
      </c>
      <c r="V18"/>
    </row>
    <row r="19" spans="1:22" ht="15.75" customHeight="1" x14ac:dyDescent="0.2">
      <c r="A19" s="49">
        <v>13</v>
      </c>
      <c r="B19" s="19"/>
      <c r="C19" s="21">
        <v>0</v>
      </c>
      <c r="D19" s="34">
        <v>10</v>
      </c>
      <c r="E19" s="21">
        <v>1000</v>
      </c>
      <c r="F19" s="21">
        <v>1000</v>
      </c>
      <c r="G19" s="29">
        <f t="shared" si="0"/>
        <v>0</v>
      </c>
      <c r="H19" s="29">
        <f t="shared" si="11"/>
        <v>248</v>
      </c>
      <c r="I19" s="29">
        <f t="shared" si="12"/>
        <v>248</v>
      </c>
      <c r="J19" s="10">
        <f t="shared" si="13"/>
        <v>186</v>
      </c>
      <c r="K19" s="8" t="str">
        <f t="shared" si="14"/>
        <v>186 lb-ft - 7.5%</v>
      </c>
      <c r="L19" s="9">
        <f t="shared" si="4"/>
        <v>7.1777433779705442</v>
      </c>
      <c r="M19" s="23">
        <f t="shared" si="5"/>
        <v>4.8939159395253711</v>
      </c>
      <c r="N19" s="9">
        <f>2*D19/(L19+L18)</f>
        <v>1.1995437879942188</v>
      </c>
      <c r="O19" s="10">
        <f t="shared" si="7"/>
        <v>0.49599999999999989</v>
      </c>
      <c r="P19" s="9">
        <f t="shared" si="8"/>
        <v>1.5999999999999996E-3</v>
      </c>
      <c r="Q19" s="23">
        <f t="shared" si="1"/>
        <v>1.0016</v>
      </c>
      <c r="R19" s="10">
        <f t="shared" si="9"/>
        <v>4.9912807595427239E-2</v>
      </c>
      <c r="S19" s="10">
        <f t="shared" si="15"/>
        <v>1.610090567594427E-4</v>
      </c>
      <c r="T19" s="10">
        <f t="shared" si="10"/>
        <v>2.8528648808748063</v>
      </c>
      <c r="U19" s="25">
        <f t="shared" si="16"/>
        <v>1.0016000129412521</v>
      </c>
      <c r="V19"/>
    </row>
    <row r="20" spans="1:22" ht="15.75" customHeight="1" x14ac:dyDescent="0.2">
      <c r="A20" s="49">
        <v>14</v>
      </c>
      <c r="B20" s="19" t="s">
        <v>12</v>
      </c>
      <c r="C20" s="21">
        <v>0</v>
      </c>
      <c r="D20" s="34">
        <v>10</v>
      </c>
      <c r="E20" s="21">
        <v>1000</v>
      </c>
      <c r="F20" s="21">
        <v>1000</v>
      </c>
      <c r="G20" s="29">
        <f t="shared" si="0"/>
        <v>0</v>
      </c>
      <c r="H20" s="29">
        <f t="shared" si="11"/>
        <v>62</v>
      </c>
      <c r="I20" s="29">
        <f t="shared" si="12"/>
        <v>62</v>
      </c>
      <c r="J20" s="10">
        <f t="shared" si="13"/>
        <v>186</v>
      </c>
      <c r="K20" s="8" t="str">
        <f t="shared" si="14"/>
        <v>186 lb-ft - 7.5%</v>
      </c>
      <c r="L20" s="9">
        <f t="shared" si="4"/>
        <v>3.5888716889852721</v>
      </c>
      <c r="M20" s="23">
        <f t="shared" si="5"/>
        <v>2.4469579697626855</v>
      </c>
      <c r="N20" s="9">
        <f>2*D20/(L20+L19)</f>
        <v>1.8575940419178427</v>
      </c>
      <c r="O20" s="10">
        <f t="shared" si="7"/>
        <v>0.12399999999999997</v>
      </c>
      <c r="P20" s="9">
        <f t="shared" si="8"/>
        <v>3.9999999999999991E-4</v>
      </c>
      <c r="Q20" s="23">
        <f t="shared" si="1"/>
        <v>1.0004</v>
      </c>
      <c r="R20" s="10">
        <f t="shared" si="9"/>
        <v>1.247820189885681E-2</v>
      </c>
      <c r="S20" s="10">
        <f t="shared" si="15"/>
        <v>4.0252264189860676E-5</v>
      </c>
      <c r="T20" s="10">
        <f t="shared" si="10"/>
        <v>0.71462538055990521</v>
      </c>
      <c r="U20" s="25">
        <f t="shared" si="16"/>
        <v>1.0004000008097984</v>
      </c>
      <c r="V20" s="4"/>
    </row>
    <row r="21" spans="1:22" ht="15.75" customHeight="1" x14ac:dyDescent="0.2">
      <c r="A21" s="8"/>
      <c r="C21" s="6"/>
      <c r="D21" s="7"/>
      <c r="E21" s="6"/>
      <c r="F21" s="6"/>
      <c r="H21" s="29"/>
      <c r="I21" s="30"/>
      <c r="L21" s="5"/>
      <c r="O21" s="1"/>
      <c r="P21" s="1"/>
      <c r="Q21" s="4"/>
      <c r="R21" s="4"/>
      <c r="S21" s="1"/>
      <c r="T21" s="3"/>
      <c r="U21" s="2"/>
      <c r="V21" s="4"/>
    </row>
    <row r="22" spans="1:22" ht="15.75" customHeight="1" x14ac:dyDescent="0.2">
      <c r="A22" s="51" t="s">
        <v>68</v>
      </c>
      <c r="B22" s="51"/>
      <c r="C22" s="51"/>
      <c r="D22" s="51"/>
      <c r="E22" s="51"/>
      <c r="F22" s="51"/>
      <c r="G22" s="51"/>
      <c r="H22" s="51"/>
      <c r="I22" s="51"/>
      <c r="L22" s="52" t="s">
        <v>44</v>
      </c>
      <c r="M22" s="52"/>
      <c r="N22" s="52"/>
      <c r="O22" s="52"/>
      <c r="P22" s="52"/>
      <c r="Q22" s="52"/>
      <c r="R22" s="52"/>
      <c r="S22" s="52"/>
      <c r="T22" s="52"/>
      <c r="U22" s="52"/>
      <c r="V22" s="4"/>
    </row>
    <row r="23" spans="1:22" ht="15.75" customHeight="1" x14ac:dyDescent="0.2">
      <c r="A23" s="51"/>
      <c r="B23" s="51"/>
      <c r="C23" s="51"/>
      <c r="D23" s="51"/>
      <c r="E23" s="51"/>
      <c r="F23" s="51"/>
      <c r="G23" s="51"/>
      <c r="H23" s="51"/>
      <c r="I23" s="51"/>
      <c r="L23" s="52"/>
      <c r="M23" s="52"/>
      <c r="N23" s="52"/>
      <c r="O23" s="52"/>
      <c r="P23" s="52"/>
      <c r="Q23" s="52"/>
      <c r="R23" s="52"/>
      <c r="S23" s="52"/>
      <c r="T23" s="52"/>
      <c r="U23" s="52"/>
      <c r="V23" s="4"/>
    </row>
    <row r="24" spans="1:22" ht="15.75" customHeight="1" x14ac:dyDescent="0.2">
      <c r="A24" s="51"/>
      <c r="B24" s="51"/>
      <c r="C24" s="51"/>
      <c r="D24" s="51"/>
      <c r="E24" s="51"/>
      <c r="F24" s="51"/>
      <c r="G24" s="51"/>
      <c r="H24" s="51"/>
      <c r="I24" s="51"/>
      <c r="L24" s="52"/>
      <c r="M24" s="52"/>
      <c r="N24" s="52"/>
      <c r="O24" s="52"/>
      <c r="P24" s="52"/>
      <c r="Q24" s="52"/>
      <c r="R24" s="52"/>
      <c r="S24" s="52"/>
      <c r="T24" s="52"/>
      <c r="U24" s="52"/>
      <c r="V24" s="4"/>
    </row>
    <row r="25" spans="1:22" ht="15.75" customHeight="1" x14ac:dyDescent="0.2">
      <c r="A25" s="51"/>
      <c r="B25" s="51"/>
      <c r="C25" s="51"/>
      <c r="D25" s="51"/>
      <c r="E25" s="51"/>
      <c r="F25" s="51"/>
      <c r="G25" s="51"/>
      <c r="H25" s="51"/>
      <c r="I25" s="51"/>
      <c r="L25" s="52"/>
      <c r="M25" s="52"/>
      <c r="N25" s="52"/>
      <c r="O25" s="52"/>
      <c r="P25" s="52"/>
      <c r="Q25" s="52"/>
      <c r="R25" s="52"/>
      <c r="S25" s="52"/>
      <c r="T25" s="52"/>
      <c r="U25" s="52"/>
      <c r="V25" s="4"/>
    </row>
    <row r="26" spans="1:22" ht="15.75" customHeight="1" x14ac:dyDescent="0.2">
      <c r="A26" s="51"/>
      <c r="B26" s="51"/>
      <c r="C26" s="51"/>
      <c r="D26" s="51"/>
      <c r="E26" s="51"/>
      <c r="F26" s="51"/>
      <c r="G26" s="51"/>
      <c r="H26" s="51"/>
      <c r="I26" s="51"/>
      <c r="L26" s="52"/>
      <c r="M26" s="52"/>
      <c r="N26" s="52"/>
      <c r="O26" s="52"/>
      <c r="P26" s="52"/>
      <c r="Q26" s="52"/>
      <c r="R26" s="52"/>
      <c r="S26" s="52"/>
      <c r="T26" s="52"/>
      <c r="U26" s="52"/>
      <c r="V26" s="4"/>
    </row>
    <row r="27" spans="1:22" ht="15.75" customHeight="1" x14ac:dyDescent="0.2">
      <c r="A27" s="51"/>
      <c r="B27" s="51"/>
      <c r="C27" s="51"/>
      <c r="D27" s="51"/>
      <c r="E27" s="51"/>
      <c r="F27" s="51"/>
      <c r="G27" s="51"/>
      <c r="H27" s="51"/>
      <c r="I27" s="51"/>
      <c r="L27" s="52"/>
      <c r="M27" s="52"/>
      <c r="N27" s="52"/>
      <c r="O27" s="52"/>
      <c r="P27" s="52"/>
      <c r="Q27" s="52"/>
      <c r="R27" s="52"/>
      <c r="S27" s="52"/>
      <c r="T27" s="52"/>
      <c r="U27" s="52"/>
      <c r="V27" s="4"/>
    </row>
    <row r="28" spans="1:22" ht="15.75" customHeight="1" x14ac:dyDescent="0.2">
      <c r="A28" s="51"/>
      <c r="B28" s="51"/>
      <c r="C28" s="51"/>
      <c r="D28" s="51"/>
      <c r="E28" s="51"/>
      <c r="F28" s="51"/>
      <c r="G28" s="51"/>
      <c r="H28" s="51"/>
      <c r="I28" s="51"/>
      <c r="L28" s="52"/>
      <c r="M28" s="52"/>
      <c r="N28" s="52"/>
      <c r="O28" s="52"/>
      <c r="P28" s="52"/>
      <c r="Q28" s="52"/>
      <c r="R28" s="52"/>
      <c r="S28" s="52"/>
      <c r="T28" s="52"/>
      <c r="U28" s="52"/>
      <c r="V28" s="4"/>
    </row>
    <row r="29" spans="1:22" ht="33.75" customHeight="1" x14ac:dyDescent="0.2">
      <c r="A29" s="51"/>
      <c r="B29" s="51"/>
      <c r="C29" s="51"/>
      <c r="D29" s="51"/>
      <c r="E29" s="51"/>
      <c r="F29" s="51"/>
      <c r="G29" s="51"/>
      <c r="H29" s="51"/>
      <c r="I29" s="51"/>
      <c r="L29" s="52"/>
      <c r="M29" s="52"/>
      <c r="N29" s="52"/>
      <c r="O29" s="52"/>
      <c r="P29" s="52"/>
      <c r="Q29" s="52"/>
      <c r="R29" s="52"/>
      <c r="S29" s="52"/>
      <c r="T29" s="52"/>
      <c r="U29" s="52"/>
      <c r="V29" s="4"/>
    </row>
    <row r="30" spans="1:22" ht="15.75" customHeight="1" x14ac:dyDescent="0.2">
      <c r="A30" s="8"/>
      <c r="B30" s="3" t="s">
        <v>7</v>
      </c>
      <c r="C30" s="7"/>
      <c r="D30" s="1" t="s">
        <v>8</v>
      </c>
      <c r="E30" s="6"/>
      <c r="F30" s="31"/>
      <c r="G30" s="29"/>
      <c r="H30" s="30"/>
      <c r="I30"/>
      <c r="K30" s="5"/>
      <c r="M30" s="1"/>
      <c r="N30" s="1"/>
      <c r="O30" s="1"/>
      <c r="P30" s="4"/>
      <c r="Q30" s="4"/>
      <c r="R30" s="1"/>
      <c r="S30" s="3"/>
      <c r="T30" s="16"/>
      <c r="U30" s="4"/>
      <c r="V30"/>
    </row>
    <row r="31" spans="1:22" ht="15.75" customHeight="1" x14ac:dyDescent="0.3">
      <c r="A31" s="8"/>
      <c r="B31" s="35" t="s">
        <v>9</v>
      </c>
      <c r="C31" s="7"/>
      <c r="D31" s="6"/>
      <c r="E31" s="31"/>
      <c r="F31" s="29"/>
      <c r="G31" s="30"/>
      <c r="H31"/>
      <c r="I31"/>
      <c r="J31" s="5"/>
      <c r="L31" s="1"/>
      <c r="M31" s="1"/>
      <c r="N31" s="1"/>
      <c r="O31" s="4"/>
      <c r="P31" s="4"/>
      <c r="Q31" s="1"/>
      <c r="R31" s="3"/>
      <c r="S31" s="2"/>
      <c r="T31" s="4"/>
      <c r="V31"/>
    </row>
    <row r="32" spans="1:22" ht="15.75" customHeight="1" x14ac:dyDescent="0.2">
      <c r="A32" s="8"/>
      <c r="B32" s="3" t="s">
        <v>10</v>
      </c>
      <c r="C32" s="7"/>
      <c r="D32" s="6"/>
      <c r="E32" s="31"/>
      <c r="F32" s="29"/>
      <c r="G32" s="30"/>
      <c r="H32"/>
      <c r="I32"/>
      <c r="J32" s="5"/>
      <c r="L32" s="1"/>
      <c r="M32" s="1"/>
      <c r="N32" s="1"/>
      <c r="O32" s="4"/>
      <c r="P32" s="4"/>
      <c r="Q32" s="1"/>
      <c r="R32" s="3"/>
      <c r="S32" s="2"/>
      <c r="T32" s="4"/>
      <c r="V32"/>
    </row>
    <row r="33" spans="1:22" ht="15.75" customHeight="1" x14ac:dyDescent="0.3">
      <c r="A33" s="8"/>
      <c r="B33" s="35" t="s">
        <v>11</v>
      </c>
      <c r="C33" s="7"/>
      <c r="D33" s="6"/>
      <c r="E33" s="31"/>
      <c r="F33" s="29"/>
      <c r="G33" s="30"/>
      <c r="H33"/>
      <c r="I33"/>
      <c r="J33" s="5"/>
      <c r="L33" s="1"/>
      <c r="M33" s="1"/>
      <c r="N33" s="1"/>
      <c r="O33" s="4"/>
      <c r="P33" s="4"/>
      <c r="Q33" s="1"/>
      <c r="R33" s="3"/>
      <c r="S33" s="2"/>
      <c r="T33" s="4"/>
      <c r="V33"/>
    </row>
    <row r="34" spans="1:22" ht="15.75" customHeight="1" x14ac:dyDescent="0.2">
      <c r="A34" s="8"/>
      <c r="C34" s="6"/>
      <c r="D34" s="7"/>
      <c r="E34" s="6"/>
      <c r="F34" s="6"/>
      <c r="H34" s="29"/>
      <c r="I34" s="30"/>
      <c r="L34" s="5"/>
      <c r="T34" s="6"/>
      <c r="U34" s="7"/>
      <c r="V34" s="5"/>
    </row>
    <row r="35" spans="1:22" ht="15.75" customHeight="1" x14ac:dyDescent="0.2">
      <c r="C35" s="6"/>
      <c r="D35" s="7"/>
      <c r="F35" s="6"/>
      <c r="H35" s="29"/>
      <c r="I35" s="30"/>
      <c r="L35" s="5"/>
      <c r="T35" s="6"/>
      <c r="U35" s="7"/>
      <c r="V35" s="5"/>
    </row>
    <row r="36" spans="1:22" ht="15.75" customHeight="1" x14ac:dyDescent="0.2">
      <c r="C36" s="6"/>
      <c r="D36" s="7"/>
      <c r="F36" s="6"/>
      <c r="H36" s="29"/>
      <c r="I36" s="30"/>
      <c r="L36" s="5"/>
      <c r="T36" s="6"/>
      <c r="U36" s="7"/>
      <c r="V36" s="5"/>
    </row>
    <row r="37" spans="1:22" ht="15.75" customHeight="1" x14ac:dyDescent="0.2">
      <c r="C37" s="6"/>
      <c r="D37" s="7"/>
      <c r="F37" s="6"/>
      <c r="H37" s="29"/>
      <c r="I37" s="30"/>
      <c r="L37" s="5"/>
      <c r="T37" s="6"/>
      <c r="U37" s="7"/>
      <c r="V37" s="5"/>
    </row>
    <row r="38" spans="1:22" ht="15.75" customHeight="1" x14ac:dyDescent="0.2">
      <c r="C38" s="6"/>
      <c r="D38" s="7"/>
      <c r="F38" s="6"/>
      <c r="H38" s="29"/>
      <c r="I38" s="30"/>
      <c r="L38" s="5"/>
      <c r="T38" s="6"/>
      <c r="U38" s="7"/>
      <c r="V38" s="5"/>
    </row>
    <row r="39" spans="1:22" ht="15.75" customHeight="1" x14ac:dyDescent="0.2">
      <c r="C39" s="6"/>
      <c r="D39" s="7"/>
      <c r="F39" s="6"/>
      <c r="H39" s="29"/>
      <c r="I39" s="30"/>
      <c r="L39" s="5"/>
      <c r="T39" s="6"/>
      <c r="U39" s="7"/>
      <c r="V39" s="5"/>
    </row>
    <row r="40" spans="1:22" ht="15.75" customHeight="1" x14ac:dyDescent="0.2">
      <c r="C40" s="6"/>
      <c r="D40" s="7"/>
      <c r="F40" s="6"/>
      <c r="H40" s="29"/>
      <c r="I40" s="30"/>
      <c r="L40" s="5"/>
      <c r="T40" s="6"/>
      <c r="U40" s="7"/>
      <c r="V40" s="5"/>
    </row>
    <row r="41" spans="1:22" ht="15.75" customHeight="1" x14ac:dyDescent="0.2">
      <c r="C41" s="6"/>
      <c r="D41" s="7"/>
      <c r="F41" s="6"/>
      <c r="H41" s="29"/>
      <c r="I41" s="30"/>
      <c r="L41" s="5"/>
      <c r="T41" s="6"/>
      <c r="U41" s="7"/>
      <c r="V41" s="5"/>
    </row>
    <row r="42" spans="1:22" ht="15.75" customHeight="1" x14ac:dyDescent="0.2">
      <c r="C42" s="6"/>
      <c r="D42" s="7"/>
      <c r="F42" s="6"/>
      <c r="H42" s="29"/>
      <c r="I42" s="30"/>
      <c r="L42" s="5"/>
      <c r="T42" s="6"/>
      <c r="U42" s="7"/>
      <c r="V42" s="5"/>
    </row>
    <row r="43" spans="1:22" ht="15.75" customHeight="1" x14ac:dyDescent="0.2">
      <c r="C43" s="6"/>
      <c r="D43" s="7"/>
      <c r="F43" s="6"/>
      <c r="H43" s="29"/>
      <c r="I43" s="30"/>
      <c r="L43" s="5"/>
      <c r="T43" s="6"/>
      <c r="U43" s="7"/>
      <c r="V43" s="5"/>
    </row>
    <row r="44" spans="1:22" ht="15.75" customHeight="1" x14ac:dyDescent="0.2">
      <c r="C44" s="6"/>
      <c r="D44" s="7"/>
      <c r="F44" s="6"/>
      <c r="H44" s="29"/>
      <c r="I44" s="30"/>
      <c r="L44" s="5"/>
      <c r="T44" s="6"/>
      <c r="U44" s="7"/>
      <c r="V44" s="5"/>
    </row>
    <row r="45" spans="1:22" ht="15.75" customHeight="1" x14ac:dyDescent="0.2">
      <c r="C45" s="6"/>
      <c r="D45" s="7"/>
      <c r="F45" s="6"/>
      <c r="H45" s="29"/>
      <c r="I45" s="30"/>
      <c r="L45" s="5"/>
      <c r="T45" s="6"/>
      <c r="U45" s="7"/>
      <c r="V45" s="5"/>
    </row>
    <row r="46" spans="1:22" ht="15.75" customHeight="1" x14ac:dyDescent="0.2">
      <c r="C46" s="6"/>
      <c r="D46" s="7"/>
      <c r="F46" s="6"/>
      <c r="H46" s="29"/>
      <c r="I46" s="30"/>
      <c r="L46" s="5"/>
      <c r="T46" s="6"/>
      <c r="U46" s="7"/>
      <c r="V46" s="5"/>
    </row>
    <row r="47" spans="1:22" ht="15.75" customHeight="1" x14ac:dyDescent="0.2">
      <c r="C47" s="6"/>
      <c r="D47" s="7"/>
      <c r="F47" s="6"/>
      <c r="H47" s="29"/>
      <c r="I47" s="30"/>
      <c r="L47" s="5"/>
      <c r="T47" s="6"/>
      <c r="U47" s="7"/>
      <c r="V47" s="5"/>
    </row>
    <row r="48" spans="1:22" ht="12.75" x14ac:dyDescent="0.2">
      <c r="C48" s="6"/>
      <c r="D48" s="7"/>
      <c r="F48" s="6"/>
      <c r="H48" s="29"/>
      <c r="I48" s="30"/>
      <c r="L48" s="5"/>
      <c r="T48" s="6"/>
      <c r="U48" s="7"/>
      <c r="V48" s="5"/>
    </row>
    <row r="49" spans="3:22" ht="12.75" x14ac:dyDescent="0.2">
      <c r="C49" s="6"/>
      <c r="D49" s="7"/>
      <c r="F49" s="6"/>
      <c r="H49" s="29"/>
      <c r="I49" s="30"/>
      <c r="L49" s="5"/>
      <c r="T49" s="6"/>
      <c r="U49" s="7"/>
      <c r="V49" s="5"/>
    </row>
    <row r="50" spans="3:22" ht="12.75" x14ac:dyDescent="0.2">
      <c r="C50" s="6"/>
      <c r="D50" s="7"/>
      <c r="F50" s="6"/>
      <c r="H50" s="29"/>
      <c r="I50" s="30"/>
      <c r="L50" s="5"/>
      <c r="T50" s="6"/>
      <c r="U50" s="7"/>
      <c r="V50" s="5"/>
    </row>
    <row r="51" spans="3:22" ht="12.75" x14ac:dyDescent="0.2">
      <c r="C51" s="6"/>
      <c r="D51" s="7"/>
      <c r="F51" s="6"/>
      <c r="H51" s="29"/>
      <c r="I51" s="30"/>
      <c r="L51" s="5"/>
      <c r="T51" s="6"/>
      <c r="U51" s="7"/>
      <c r="V51" s="5"/>
    </row>
    <row r="52" spans="3:22" ht="12.75" x14ac:dyDescent="0.2">
      <c r="C52" s="6"/>
      <c r="D52" s="7"/>
      <c r="F52" s="6"/>
      <c r="H52" s="29"/>
      <c r="I52" s="30"/>
      <c r="L52" s="5"/>
      <c r="T52" s="6"/>
      <c r="U52" s="7"/>
      <c r="V52" s="5"/>
    </row>
    <row r="53" spans="3:22" ht="12.75" x14ac:dyDescent="0.2">
      <c r="C53" s="6"/>
      <c r="D53" s="7"/>
      <c r="F53" s="6"/>
      <c r="H53" s="29"/>
      <c r="I53" s="30"/>
      <c r="L53" s="5"/>
      <c r="T53" s="6"/>
      <c r="U53" s="7"/>
      <c r="V53" s="5"/>
    </row>
    <row r="54" spans="3:22" ht="12.75" x14ac:dyDescent="0.2">
      <c r="C54" s="6"/>
      <c r="D54" s="7"/>
      <c r="F54" s="6"/>
      <c r="H54" s="29"/>
      <c r="I54" s="30"/>
      <c r="L54" s="5"/>
      <c r="T54" s="6"/>
      <c r="U54" s="7"/>
      <c r="V54" s="5"/>
    </row>
    <row r="55" spans="3:22" ht="12.75" x14ac:dyDescent="0.2">
      <c r="C55" s="6"/>
      <c r="D55" s="7"/>
      <c r="F55" s="6"/>
      <c r="H55" s="29"/>
      <c r="I55" s="30"/>
      <c r="L55" s="5"/>
      <c r="T55" s="6"/>
      <c r="U55" s="7"/>
      <c r="V55" s="5"/>
    </row>
    <row r="56" spans="3:22" ht="12.75" x14ac:dyDescent="0.2">
      <c r="C56" s="6"/>
      <c r="D56" s="7"/>
      <c r="F56" s="6"/>
      <c r="H56" s="29"/>
      <c r="I56" s="30"/>
      <c r="L56" s="5"/>
      <c r="T56" s="6"/>
      <c r="U56" s="7"/>
      <c r="V56" s="5"/>
    </row>
    <row r="57" spans="3:22" ht="12.75" x14ac:dyDescent="0.2">
      <c r="C57" s="6"/>
      <c r="D57" s="7"/>
      <c r="F57" s="6"/>
      <c r="H57" s="29"/>
      <c r="I57" s="30"/>
      <c r="L57" s="5"/>
      <c r="T57" s="6"/>
      <c r="U57" s="7"/>
      <c r="V57" s="5"/>
    </row>
    <row r="58" spans="3:22" ht="12.75" x14ac:dyDescent="0.2">
      <c r="C58" s="6"/>
      <c r="D58" s="7"/>
      <c r="F58" s="6"/>
      <c r="H58" s="29"/>
      <c r="I58" s="30"/>
      <c r="L58" s="5"/>
      <c r="T58" s="6"/>
      <c r="U58" s="7"/>
      <c r="V58" s="5"/>
    </row>
    <row r="59" spans="3:22" ht="12.75" x14ac:dyDescent="0.2">
      <c r="C59" s="6"/>
      <c r="D59" s="7"/>
      <c r="F59" s="6"/>
      <c r="H59" s="29"/>
      <c r="I59" s="30"/>
      <c r="L59" s="5"/>
      <c r="T59" s="6"/>
      <c r="U59" s="7"/>
      <c r="V59" s="5"/>
    </row>
    <row r="60" spans="3:22" ht="12.75" x14ac:dyDescent="0.2">
      <c r="C60" s="6"/>
      <c r="D60" s="7"/>
      <c r="F60" s="6"/>
      <c r="H60" s="29"/>
      <c r="I60" s="30"/>
      <c r="L60" s="5"/>
      <c r="T60" s="6"/>
      <c r="U60" s="7"/>
      <c r="V60" s="5"/>
    </row>
    <row r="61" spans="3:22" ht="12.75" x14ac:dyDescent="0.2">
      <c r="C61" s="6"/>
      <c r="D61" s="7"/>
      <c r="F61" s="6"/>
      <c r="H61" s="29"/>
      <c r="I61" s="30"/>
      <c r="L61" s="5"/>
      <c r="T61" s="6"/>
      <c r="U61" s="7"/>
      <c r="V61" s="5"/>
    </row>
    <row r="62" spans="3:22" ht="12.75" x14ac:dyDescent="0.2">
      <c r="C62" s="6"/>
      <c r="D62" s="7"/>
      <c r="F62" s="6"/>
      <c r="H62" s="29"/>
      <c r="I62" s="30"/>
      <c r="L62" s="5"/>
      <c r="T62" s="6"/>
      <c r="U62" s="7"/>
      <c r="V62" s="5"/>
    </row>
    <row r="63" spans="3:22" ht="12.75" x14ac:dyDescent="0.2">
      <c r="C63" s="6"/>
      <c r="D63" s="7"/>
      <c r="F63" s="6"/>
      <c r="H63" s="29"/>
      <c r="I63" s="30"/>
      <c r="L63" s="5"/>
      <c r="T63" s="6"/>
      <c r="U63" s="7"/>
      <c r="V63" s="5"/>
    </row>
    <row r="64" spans="3:22" ht="12.75" x14ac:dyDescent="0.2">
      <c r="C64" s="6"/>
      <c r="D64" s="7"/>
      <c r="F64" s="6"/>
      <c r="H64" s="29"/>
      <c r="I64" s="30"/>
      <c r="L64" s="5"/>
      <c r="T64" s="6"/>
      <c r="U64" s="7"/>
      <c r="V64" s="5"/>
    </row>
    <row r="65" spans="3:22" ht="12.75" x14ac:dyDescent="0.2">
      <c r="C65" s="6"/>
      <c r="D65" s="7"/>
      <c r="F65" s="6"/>
      <c r="H65" s="29"/>
      <c r="I65" s="30"/>
      <c r="L65" s="5"/>
      <c r="T65" s="6"/>
      <c r="U65" s="7"/>
      <c r="V65" s="5"/>
    </row>
    <row r="66" spans="3:22" ht="12.75" x14ac:dyDescent="0.2">
      <c r="C66" s="6"/>
      <c r="D66" s="7"/>
      <c r="F66" s="6"/>
      <c r="H66" s="29"/>
      <c r="I66" s="30"/>
      <c r="L66" s="5"/>
      <c r="T66" s="6"/>
      <c r="U66" s="7"/>
      <c r="V66" s="5"/>
    </row>
    <row r="67" spans="3:22" ht="12.75" x14ac:dyDescent="0.2">
      <c r="C67" s="6"/>
      <c r="D67" s="7"/>
      <c r="F67" s="6"/>
      <c r="H67" s="29"/>
      <c r="I67" s="30"/>
      <c r="L67" s="5"/>
      <c r="T67" s="6"/>
      <c r="U67" s="7"/>
      <c r="V67" s="5"/>
    </row>
    <row r="68" spans="3:22" ht="12.75" x14ac:dyDescent="0.2">
      <c r="C68" s="6"/>
      <c r="D68" s="7"/>
      <c r="F68" s="6"/>
      <c r="H68" s="29"/>
      <c r="I68" s="30"/>
      <c r="L68" s="5"/>
      <c r="T68" s="6"/>
      <c r="U68" s="7"/>
      <c r="V68" s="5"/>
    </row>
    <row r="69" spans="3:22" ht="12.75" x14ac:dyDescent="0.2">
      <c r="C69" s="6"/>
      <c r="D69" s="7"/>
      <c r="F69" s="6"/>
      <c r="H69" s="29"/>
      <c r="I69" s="30"/>
      <c r="L69" s="5"/>
      <c r="T69" s="6"/>
      <c r="U69" s="7"/>
      <c r="V69" s="5"/>
    </row>
    <row r="70" spans="3:22" ht="12.75" x14ac:dyDescent="0.2">
      <c r="C70" s="6"/>
      <c r="D70" s="7"/>
      <c r="F70" s="6"/>
      <c r="H70" s="29"/>
      <c r="I70" s="30"/>
      <c r="L70" s="5"/>
      <c r="T70" s="6"/>
      <c r="U70" s="7"/>
      <c r="V70" s="5"/>
    </row>
    <row r="71" spans="3:22" ht="12.75" x14ac:dyDescent="0.2">
      <c r="C71" s="6"/>
      <c r="D71" s="7"/>
      <c r="F71" s="6"/>
      <c r="H71" s="29"/>
      <c r="I71" s="30"/>
      <c r="L71" s="5"/>
      <c r="T71" s="6"/>
      <c r="U71" s="7"/>
      <c r="V71" s="5"/>
    </row>
    <row r="72" spans="3:22" ht="12.75" x14ac:dyDescent="0.2">
      <c r="C72" s="6"/>
      <c r="D72" s="7"/>
      <c r="F72" s="6"/>
      <c r="H72" s="29"/>
      <c r="I72" s="30"/>
      <c r="L72" s="5"/>
      <c r="T72" s="6"/>
      <c r="U72" s="7"/>
      <c r="V72" s="5"/>
    </row>
    <row r="73" spans="3:22" ht="12.75" x14ac:dyDescent="0.2">
      <c r="C73" s="6"/>
      <c r="D73" s="7"/>
      <c r="F73" s="6"/>
      <c r="H73" s="29"/>
      <c r="I73" s="30"/>
      <c r="L73" s="5"/>
      <c r="T73" s="6"/>
      <c r="U73" s="7"/>
      <c r="V73" s="5"/>
    </row>
    <row r="74" spans="3:22" ht="12.75" x14ac:dyDescent="0.2">
      <c r="C74" s="6"/>
      <c r="D74" s="7"/>
      <c r="F74" s="6"/>
      <c r="H74" s="29"/>
      <c r="I74" s="30"/>
      <c r="L74" s="5"/>
      <c r="T74" s="6"/>
      <c r="U74" s="7"/>
      <c r="V74" s="5"/>
    </row>
    <row r="75" spans="3:22" ht="12.75" x14ac:dyDescent="0.2">
      <c r="C75" s="6"/>
      <c r="D75" s="7"/>
      <c r="F75" s="6"/>
      <c r="H75" s="29"/>
      <c r="I75" s="30"/>
      <c r="L75" s="5"/>
      <c r="T75" s="6"/>
      <c r="U75" s="7"/>
      <c r="V75" s="5"/>
    </row>
    <row r="76" spans="3:22" ht="12.75" x14ac:dyDescent="0.2">
      <c r="C76" s="6"/>
      <c r="D76" s="7"/>
      <c r="F76" s="6"/>
      <c r="H76" s="29"/>
      <c r="I76" s="30"/>
      <c r="L76" s="5"/>
      <c r="T76" s="6"/>
      <c r="U76" s="7"/>
      <c r="V76" s="5"/>
    </row>
    <row r="77" spans="3:22" ht="12.75" x14ac:dyDescent="0.2">
      <c r="C77" s="6"/>
      <c r="D77" s="7"/>
      <c r="F77" s="6"/>
      <c r="H77" s="29"/>
      <c r="I77" s="30"/>
      <c r="L77" s="5"/>
      <c r="T77" s="6"/>
      <c r="U77" s="7"/>
      <c r="V77" s="5"/>
    </row>
    <row r="78" spans="3:22" ht="12.75" x14ac:dyDescent="0.2">
      <c r="C78" s="6"/>
      <c r="D78" s="7"/>
      <c r="F78" s="6"/>
      <c r="H78" s="29"/>
      <c r="I78" s="30"/>
      <c r="L78" s="5"/>
      <c r="T78" s="6"/>
      <c r="U78" s="7"/>
      <c r="V78" s="5"/>
    </row>
    <row r="79" spans="3:22" ht="12.75" x14ac:dyDescent="0.2">
      <c r="C79" s="6"/>
      <c r="D79" s="7"/>
      <c r="F79" s="6"/>
      <c r="H79" s="29"/>
      <c r="I79" s="30"/>
      <c r="L79" s="5"/>
      <c r="T79" s="6"/>
      <c r="U79" s="7"/>
      <c r="V79" s="5"/>
    </row>
    <row r="80" spans="3:22" ht="12.75" x14ac:dyDescent="0.2">
      <c r="C80" s="6"/>
      <c r="D80" s="7"/>
      <c r="F80" s="6"/>
      <c r="H80" s="29"/>
      <c r="I80" s="30"/>
      <c r="L80" s="5"/>
      <c r="T80" s="6"/>
      <c r="U80" s="7"/>
      <c r="V80" s="5"/>
    </row>
    <row r="81" spans="3:22" ht="12.75" x14ac:dyDescent="0.2">
      <c r="C81" s="6"/>
      <c r="D81" s="7"/>
      <c r="F81" s="6"/>
      <c r="H81" s="29"/>
      <c r="I81" s="30"/>
      <c r="L81" s="5"/>
      <c r="T81" s="6"/>
      <c r="U81" s="7"/>
      <c r="V81" s="5"/>
    </row>
    <row r="82" spans="3:22" ht="12.75" x14ac:dyDescent="0.2">
      <c r="C82" s="6"/>
      <c r="D82" s="7"/>
      <c r="F82" s="6"/>
      <c r="H82" s="29"/>
      <c r="I82" s="30"/>
      <c r="L82" s="5"/>
      <c r="T82" s="6"/>
      <c r="U82" s="7"/>
      <c r="V82" s="5"/>
    </row>
    <row r="83" spans="3:22" ht="12.75" x14ac:dyDescent="0.2">
      <c r="C83" s="6"/>
      <c r="D83" s="7"/>
      <c r="F83" s="6"/>
      <c r="H83" s="29"/>
      <c r="I83" s="30"/>
      <c r="L83" s="5"/>
      <c r="T83" s="6"/>
      <c r="U83" s="7"/>
      <c r="V83" s="5"/>
    </row>
    <row r="84" spans="3:22" ht="12.75" x14ac:dyDescent="0.2">
      <c r="C84" s="6"/>
      <c r="D84" s="7"/>
      <c r="F84" s="6"/>
      <c r="H84" s="29"/>
      <c r="I84" s="30"/>
      <c r="L84" s="5"/>
      <c r="T84" s="6"/>
      <c r="U84" s="7"/>
      <c r="V84" s="5"/>
    </row>
    <row r="85" spans="3:22" ht="12.75" x14ac:dyDescent="0.2">
      <c r="C85" s="6"/>
      <c r="D85" s="7"/>
      <c r="F85" s="6"/>
      <c r="H85" s="29"/>
      <c r="I85" s="30"/>
      <c r="L85" s="5"/>
      <c r="T85" s="6"/>
      <c r="U85" s="7"/>
      <c r="V85" s="5"/>
    </row>
    <row r="86" spans="3:22" ht="12.75" x14ac:dyDescent="0.2">
      <c r="C86" s="6"/>
      <c r="D86" s="7"/>
      <c r="F86" s="6"/>
      <c r="H86" s="29"/>
      <c r="I86" s="30"/>
      <c r="L86" s="5"/>
      <c r="T86" s="6"/>
      <c r="U86" s="7"/>
      <c r="V86" s="5"/>
    </row>
    <row r="87" spans="3:22" ht="12.75" x14ac:dyDescent="0.2">
      <c r="C87" s="6"/>
      <c r="D87" s="7"/>
      <c r="F87" s="6"/>
      <c r="H87" s="29"/>
      <c r="I87" s="30"/>
      <c r="L87" s="5"/>
      <c r="T87" s="6"/>
      <c r="U87" s="7"/>
      <c r="V87" s="5"/>
    </row>
    <row r="88" spans="3:22" ht="12.75" x14ac:dyDescent="0.2">
      <c r="C88" s="6"/>
      <c r="D88" s="7"/>
      <c r="F88" s="6"/>
      <c r="H88" s="29"/>
      <c r="I88" s="30"/>
      <c r="L88" s="5"/>
      <c r="T88" s="6"/>
      <c r="U88" s="7"/>
      <c r="V88" s="5"/>
    </row>
    <row r="89" spans="3:22" ht="12.75" x14ac:dyDescent="0.2">
      <c r="C89" s="6"/>
      <c r="D89" s="7"/>
      <c r="F89" s="6"/>
      <c r="H89" s="29"/>
      <c r="I89" s="30"/>
      <c r="L89" s="5"/>
      <c r="T89" s="6"/>
      <c r="U89" s="7"/>
      <c r="V89" s="5"/>
    </row>
    <row r="90" spans="3:22" ht="12.75" x14ac:dyDescent="0.2">
      <c r="C90" s="6"/>
      <c r="D90" s="7"/>
      <c r="F90" s="6"/>
      <c r="H90" s="29"/>
      <c r="I90" s="30"/>
      <c r="L90" s="5"/>
      <c r="T90" s="6"/>
      <c r="U90" s="7"/>
      <c r="V90" s="5"/>
    </row>
    <row r="91" spans="3:22" ht="12.75" x14ac:dyDescent="0.2">
      <c r="C91" s="6"/>
      <c r="D91" s="7"/>
      <c r="F91" s="6"/>
      <c r="H91" s="29"/>
      <c r="I91" s="30"/>
      <c r="L91" s="5"/>
      <c r="T91" s="6"/>
      <c r="U91" s="7"/>
      <c r="V91" s="5"/>
    </row>
    <row r="92" spans="3:22" ht="12.75" x14ac:dyDescent="0.2">
      <c r="C92" s="6"/>
      <c r="D92" s="7"/>
      <c r="F92" s="6"/>
      <c r="H92" s="29"/>
      <c r="I92" s="30"/>
      <c r="L92" s="5"/>
      <c r="T92" s="6"/>
      <c r="U92" s="7"/>
      <c r="V92" s="5"/>
    </row>
    <row r="93" spans="3:22" ht="12.75" x14ac:dyDescent="0.2">
      <c r="C93" s="6"/>
      <c r="D93" s="7"/>
      <c r="F93" s="6"/>
      <c r="H93" s="29"/>
      <c r="I93" s="30"/>
      <c r="L93" s="5"/>
      <c r="T93" s="6"/>
      <c r="U93" s="7"/>
      <c r="V93" s="5"/>
    </row>
    <row r="94" spans="3:22" ht="12.75" x14ac:dyDescent="0.2">
      <c r="C94" s="6"/>
      <c r="D94" s="7"/>
      <c r="F94" s="6"/>
      <c r="H94" s="29"/>
      <c r="I94" s="30"/>
      <c r="L94" s="5"/>
      <c r="T94" s="6"/>
      <c r="U94" s="7"/>
      <c r="V94" s="5"/>
    </row>
    <row r="95" spans="3:22" ht="12.75" x14ac:dyDescent="0.2">
      <c r="C95" s="6"/>
      <c r="D95" s="7"/>
      <c r="F95" s="6"/>
      <c r="H95" s="29"/>
      <c r="I95" s="30"/>
      <c r="L95" s="5"/>
      <c r="T95" s="6"/>
      <c r="U95" s="7"/>
      <c r="V95" s="5"/>
    </row>
    <row r="96" spans="3:22" ht="12.75" x14ac:dyDescent="0.2">
      <c r="C96" s="6"/>
      <c r="D96" s="7"/>
      <c r="F96" s="6"/>
      <c r="H96" s="29"/>
      <c r="I96" s="30"/>
      <c r="L96" s="5"/>
      <c r="T96" s="6"/>
      <c r="U96" s="7"/>
      <c r="V96" s="5"/>
    </row>
    <row r="97" spans="3:22" ht="12.75" x14ac:dyDescent="0.2">
      <c r="C97" s="6"/>
      <c r="D97" s="7"/>
      <c r="F97" s="6"/>
      <c r="H97" s="29"/>
      <c r="I97" s="30"/>
      <c r="L97" s="5"/>
      <c r="T97" s="6"/>
      <c r="U97" s="7"/>
      <c r="V97" s="5"/>
    </row>
    <row r="98" spans="3:22" ht="12.75" x14ac:dyDescent="0.2">
      <c r="C98" s="6"/>
      <c r="D98" s="7"/>
      <c r="F98" s="6"/>
      <c r="H98" s="29"/>
      <c r="I98" s="30"/>
      <c r="L98" s="5"/>
      <c r="T98" s="6"/>
      <c r="U98" s="7"/>
      <c r="V98" s="5"/>
    </row>
    <row r="99" spans="3:22" ht="12.75" x14ac:dyDescent="0.2">
      <c r="C99" s="6"/>
      <c r="D99" s="7"/>
      <c r="F99" s="6"/>
      <c r="H99" s="29"/>
      <c r="I99" s="30"/>
      <c r="L99" s="5"/>
      <c r="T99" s="6"/>
      <c r="U99" s="7"/>
      <c r="V99" s="5"/>
    </row>
    <row r="100" spans="3:22" ht="12.75" x14ac:dyDescent="0.2">
      <c r="C100" s="6"/>
      <c r="D100" s="7"/>
      <c r="F100" s="6"/>
      <c r="H100" s="29"/>
      <c r="I100" s="30"/>
      <c r="L100" s="5"/>
      <c r="T100" s="6"/>
      <c r="U100" s="7"/>
      <c r="V100" s="5"/>
    </row>
    <row r="101" spans="3:22" ht="12.75" x14ac:dyDescent="0.2">
      <c r="C101" s="6"/>
      <c r="D101" s="7"/>
      <c r="F101" s="6"/>
      <c r="H101" s="29"/>
      <c r="I101" s="30"/>
      <c r="L101" s="5"/>
      <c r="T101" s="6"/>
      <c r="U101" s="7"/>
      <c r="V101" s="5"/>
    </row>
    <row r="102" spans="3:22" ht="12.75" x14ac:dyDescent="0.2">
      <c r="C102" s="6"/>
      <c r="D102" s="7"/>
      <c r="F102" s="6"/>
      <c r="H102" s="29"/>
      <c r="I102" s="30"/>
      <c r="L102" s="5"/>
      <c r="T102" s="6"/>
      <c r="U102" s="7"/>
      <c r="V102" s="5"/>
    </row>
    <row r="103" spans="3:22" ht="12.75" x14ac:dyDescent="0.2">
      <c r="C103" s="6"/>
      <c r="D103" s="7"/>
      <c r="F103" s="6"/>
      <c r="H103" s="29"/>
      <c r="I103" s="30"/>
      <c r="L103" s="5"/>
      <c r="T103" s="6"/>
      <c r="U103" s="7"/>
      <c r="V103" s="5"/>
    </row>
    <row r="104" spans="3:22" ht="12.75" x14ac:dyDescent="0.2">
      <c r="C104" s="6"/>
      <c r="D104" s="7"/>
      <c r="F104" s="6"/>
      <c r="H104" s="29"/>
      <c r="I104" s="30"/>
      <c r="L104" s="5"/>
      <c r="T104" s="6"/>
      <c r="U104" s="7"/>
      <c r="V104" s="5"/>
    </row>
    <row r="105" spans="3:22" ht="12.75" x14ac:dyDescent="0.2">
      <c r="C105" s="6"/>
      <c r="D105" s="7"/>
      <c r="F105" s="6"/>
      <c r="H105" s="29"/>
      <c r="I105" s="30"/>
      <c r="L105" s="5"/>
      <c r="T105" s="6"/>
      <c r="U105" s="7"/>
      <c r="V105" s="5"/>
    </row>
    <row r="106" spans="3:22" ht="12.75" x14ac:dyDescent="0.2">
      <c r="C106" s="6"/>
      <c r="D106" s="7"/>
      <c r="F106" s="6"/>
      <c r="H106" s="29"/>
      <c r="I106" s="30"/>
      <c r="L106" s="5"/>
      <c r="T106" s="6"/>
      <c r="U106" s="7"/>
      <c r="V106" s="5"/>
    </row>
    <row r="107" spans="3:22" ht="12.75" x14ac:dyDescent="0.2">
      <c r="C107" s="6"/>
      <c r="D107" s="7"/>
      <c r="F107" s="6"/>
      <c r="H107" s="29"/>
      <c r="I107" s="30"/>
      <c r="L107" s="5"/>
      <c r="T107" s="6"/>
      <c r="U107" s="7"/>
      <c r="V107" s="5"/>
    </row>
    <row r="108" spans="3:22" ht="12.75" x14ac:dyDescent="0.2">
      <c r="C108" s="6"/>
      <c r="D108" s="7"/>
      <c r="F108" s="6"/>
      <c r="H108" s="29"/>
      <c r="I108" s="30"/>
      <c r="L108" s="5"/>
      <c r="T108" s="6"/>
      <c r="U108" s="7"/>
      <c r="V108" s="5"/>
    </row>
    <row r="109" spans="3:22" ht="12.75" x14ac:dyDescent="0.2">
      <c r="C109" s="6"/>
      <c r="D109" s="7"/>
      <c r="F109" s="6"/>
      <c r="H109" s="29"/>
      <c r="I109" s="30"/>
      <c r="L109" s="5"/>
      <c r="T109" s="6"/>
      <c r="U109" s="7"/>
      <c r="V109" s="5"/>
    </row>
    <row r="110" spans="3:22" ht="12.75" x14ac:dyDescent="0.2">
      <c r="C110" s="6"/>
      <c r="D110" s="7"/>
      <c r="F110" s="6"/>
      <c r="H110" s="29"/>
      <c r="I110" s="30"/>
      <c r="L110" s="5"/>
      <c r="T110" s="6"/>
      <c r="U110" s="7"/>
      <c r="V110" s="5"/>
    </row>
    <row r="111" spans="3:22" ht="12.75" x14ac:dyDescent="0.2">
      <c r="C111" s="6"/>
      <c r="D111" s="7"/>
      <c r="F111" s="6"/>
      <c r="H111" s="29"/>
      <c r="I111" s="30"/>
      <c r="L111" s="5"/>
      <c r="T111" s="6"/>
      <c r="U111" s="7"/>
      <c r="V111" s="5"/>
    </row>
    <row r="112" spans="3:22" ht="12.75" x14ac:dyDescent="0.2">
      <c r="C112" s="6"/>
      <c r="D112" s="7"/>
      <c r="F112" s="6"/>
      <c r="H112" s="29"/>
      <c r="I112" s="30"/>
      <c r="L112" s="5"/>
      <c r="T112" s="6"/>
      <c r="U112" s="7"/>
      <c r="V112" s="5"/>
    </row>
    <row r="113" spans="3:22" ht="12.75" x14ac:dyDescent="0.2">
      <c r="C113" s="6"/>
      <c r="D113" s="7"/>
      <c r="F113" s="6"/>
      <c r="H113" s="29"/>
      <c r="I113" s="30"/>
      <c r="L113" s="5"/>
      <c r="T113" s="6"/>
      <c r="U113" s="7"/>
      <c r="V113" s="5"/>
    </row>
    <row r="114" spans="3:22" ht="12.75" x14ac:dyDescent="0.2">
      <c r="C114" s="6"/>
      <c r="D114" s="7"/>
      <c r="F114" s="6"/>
      <c r="H114" s="29"/>
      <c r="I114" s="30"/>
      <c r="L114" s="5"/>
      <c r="T114" s="6"/>
      <c r="U114" s="7"/>
      <c r="V114" s="5"/>
    </row>
    <row r="115" spans="3:22" ht="12.75" x14ac:dyDescent="0.2">
      <c r="C115" s="6"/>
      <c r="D115" s="7"/>
      <c r="F115" s="6"/>
      <c r="H115" s="29"/>
      <c r="I115" s="30"/>
      <c r="L115" s="5"/>
      <c r="T115" s="6"/>
      <c r="U115" s="7"/>
      <c r="V115" s="5"/>
    </row>
    <row r="116" spans="3:22" ht="12.75" x14ac:dyDescent="0.2">
      <c r="C116" s="6"/>
      <c r="D116" s="7"/>
      <c r="F116" s="6"/>
      <c r="H116" s="29"/>
      <c r="I116" s="30"/>
      <c r="L116" s="5"/>
      <c r="T116" s="6"/>
      <c r="U116" s="7"/>
      <c r="V116" s="5"/>
    </row>
    <row r="117" spans="3:22" ht="12.75" x14ac:dyDescent="0.2">
      <c r="C117" s="6"/>
      <c r="D117" s="7"/>
      <c r="F117" s="6"/>
      <c r="H117" s="29"/>
      <c r="I117" s="30"/>
      <c r="L117" s="5"/>
      <c r="T117" s="6"/>
      <c r="U117" s="7"/>
      <c r="V117" s="5"/>
    </row>
    <row r="118" spans="3:22" ht="12.75" x14ac:dyDescent="0.2">
      <c r="C118" s="6"/>
      <c r="D118" s="7"/>
      <c r="F118" s="6"/>
      <c r="H118" s="29"/>
      <c r="I118" s="30"/>
      <c r="L118" s="5"/>
      <c r="T118" s="6"/>
      <c r="U118" s="7"/>
      <c r="V118" s="5"/>
    </row>
    <row r="119" spans="3:22" ht="12.75" x14ac:dyDescent="0.2">
      <c r="C119" s="6"/>
      <c r="D119" s="7"/>
      <c r="F119" s="6"/>
      <c r="H119" s="29"/>
      <c r="I119" s="30"/>
      <c r="L119" s="5"/>
      <c r="T119" s="6"/>
      <c r="U119" s="7"/>
      <c r="V119" s="5"/>
    </row>
    <row r="120" spans="3:22" ht="12.75" x14ac:dyDescent="0.2">
      <c r="C120" s="6"/>
      <c r="D120" s="7"/>
      <c r="F120" s="6"/>
      <c r="H120" s="29"/>
      <c r="I120" s="30"/>
      <c r="L120" s="5"/>
      <c r="T120" s="6"/>
      <c r="U120" s="7"/>
      <c r="V120" s="5"/>
    </row>
    <row r="121" spans="3:22" ht="12.75" x14ac:dyDescent="0.2">
      <c r="C121" s="6"/>
      <c r="D121" s="7"/>
      <c r="F121" s="6"/>
      <c r="H121" s="29"/>
      <c r="I121" s="30"/>
      <c r="L121" s="5"/>
      <c r="T121" s="6"/>
      <c r="U121" s="7"/>
      <c r="V121" s="5"/>
    </row>
    <row r="122" spans="3:22" ht="12.75" x14ac:dyDescent="0.2">
      <c r="C122" s="6"/>
      <c r="D122" s="7"/>
      <c r="F122" s="6"/>
      <c r="H122" s="29"/>
      <c r="I122" s="30"/>
      <c r="L122" s="5"/>
      <c r="T122" s="6"/>
      <c r="U122" s="7"/>
      <c r="V122" s="5"/>
    </row>
    <row r="123" spans="3:22" ht="12.75" x14ac:dyDescent="0.2">
      <c r="C123" s="6"/>
      <c r="D123" s="7"/>
      <c r="F123" s="6"/>
      <c r="H123" s="29"/>
      <c r="I123" s="30"/>
      <c r="L123" s="5"/>
      <c r="T123" s="6"/>
      <c r="U123" s="7"/>
      <c r="V123" s="5"/>
    </row>
    <row r="124" spans="3:22" ht="12.75" x14ac:dyDescent="0.2">
      <c r="C124" s="6"/>
      <c r="D124" s="7"/>
      <c r="F124" s="6"/>
      <c r="H124" s="29"/>
      <c r="I124" s="30"/>
      <c r="L124" s="5"/>
      <c r="T124" s="6"/>
      <c r="U124" s="7"/>
      <c r="V124" s="5"/>
    </row>
    <row r="125" spans="3:22" ht="12.75" x14ac:dyDescent="0.2">
      <c r="C125" s="6"/>
      <c r="D125" s="7"/>
      <c r="F125" s="6"/>
      <c r="H125" s="29"/>
      <c r="I125" s="30"/>
      <c r="L125" s="5"/>
      <c r="T125" s="6"/>
      <c r="U125" s="7"/>
      <c r="V125" s="5"/>
    </row>
    <row r="126" spans="3:22" ht="12.75" x14ac:dyDescent="0.2">
      <c r="C126" s="6"/>
      <c r="D126" s="7"/>
      <c r="F126" s="6"/>
      <c r="H126" s="29"/>
      <c r="I126" s="30"/>
      <c r="L126" s="5"/>
      <c r="T126" s="6"/>
      <c r="U126" s="7"/>
      <c r="V126" s="5"/>
    </row>
    <row r="127" spans="3:22" ht="12.75" x14ac:dyDescent="0.2">
      <c r="C127" s="6"/>
      <c r="D127" s="7"/>
      <c r="F127" s="6"/>
      <c r="H127" s="29"/>
      <c r="I127" s="30"/>
      <c r="L127" s="5"/>
      <c r="T127" s="6"/>
      <c r="U127" s="7"/>
      <c r="V127" s="5"/>
    </row>
    <row r="128" spans="3:22" ht="12.75" x14ac:dyDescent="0.2">
      <c r="C128" s="6"/>
      <c r="D128" s="7"/>
      <c r="F128" s="6"/>
      <c r="H128" s="29"/>
      <c r="I128" s="30"/>
      <c r="L128" s="5"/>
      <c r="T128" s="6"/>
      <c r="U128" s="7"/>
      <c r="V128" s="5"/>
    </row>
    <row r="129" spans="3:22" ht="12.75" x14ac:dyDescent="0.2">
      <c r="C129" s="6"/>
      <c r="D129" s="7"/>
      <c r="F129" s="6"/>
      <c r="H129" s="29"/>
      <c r="I129" s="30"/>
      <c r="L129" s="5"/>
      <c r="T129" s="6"/>
      <c r="U129" s="7"/>
      <c r="V129" s="5"/>
    </row>
    <row r="130" spans="3:22" ht="12.75" x14ac:dyDescent="0.2">
      <c r="C130" s="6"/>
      <c r="D130" s="7"/>
      <c r="F130" s="6"/>
      <c r="H130" s="29"/>
      <c r="I130" s="30"/>
      <c r="L130" s="5"/>
      <c r="T130" s="6"/>
      <c r="U130" s="7"/>
      <c r="V130" s="5"/>
    </row>
    <row r="131" spans="3:22" ht="12.75" x14ac:dyDescent="0.2">
      <c r="C131" s="6"/>
      <c r="D131" s="7"/>
      <c r="F131" s="6"/>
      <c r="H131" s="29"/>
      <c r="I131" s="30"/>
      <c r="L131" s="5"/>
      <c r="T131" s="6"/>
      <c r="U131" s="7"/>
      <c r="V131" s="5"/>
    </row>
    <row r="132" spans="3:22" ht="12.75" x14ac:dyDescent="0.2">
      <c r="C132" s="6"/>
      <c r="D132" s="7"/>
      <c r="F132" s="6"/>
      <c r="H132" s="29"/>
      <c r="I132" s="30"/>
      <c r="L132" s="5"/>
      <c r="T132" s="6"/>
      <c r="U132" s="7"/>
      <c r="V132" s="5"/>
    </row>
    <row r="133" spans="3:22" ht="12.75" x14ac:dyDescent="0.2">
      <c r="C133" s="6"/>
      <c r="D133" s="7"/>
      <c r="F133" s="6"/>
      <c r="H133" s="29"/>
      <c r="I133" s="30"/>
      <c r="L133" s="5"/>
      <c r="T133" s="6"/>
      <c r="U133" s="7"/>
      <c r="V133" s="5"/>
    </row>
    <row r="134" spans="3:22" ht="12.75" x14ac:dyDescent="0.2">
      <c r="C134" s="6"/>
      <c r="D134" s="7"/>
      <c r="F134" s="6"/>
      <c r="H134" s="29"/>
      <c r="I134" s="30"/>
      <c r="L134" s="5"/>
      <c r="T134" s="6"/>
      <c r="U134" s="7"/>
      <c r="V134" s="5"/>
    </row>
    <row r="135" spans="3:22" ht="12.75" x14ac:dyDescent="0.2">
      <c r="C135" s="6"/>
      <c r="D135" s="7"/>
      <c r="F135" s="6"/>
      <c r="H135" s="29"/>
      <c r="I135" s="30"/>
      <c r="L135" s="5"/>
      <c r="T135" s="6"/>
      <c r="U135" s="7"/>
      <c r="V135" s="5"/>
    </row>
    <row r="136" spans="3:22" ht="12.75" x14ac:dyDescent="0.2">
      <c r="C136" s="6"/>
      <c r="D136" s="7"/>
      <c r="F136" s="6"/>
      <c r="H136" s="29"/>
      <c r="I136" s="30"/>
      <c r="L136" s="5"/>
      <c r="T136" s="6"/>
      <c r="U136" s="7"/>
      <c r="V136" s="5"/>
    </row>
    <row r="137" spans="3:22" ht="12.75" x14ac:dyDescent="0.2">
      <c r="C137" s="6"/>
      <c r="D137" s="7"/>
      <c r="F137" s="6"/>
      <c r="H137" s="29"/>
      <c r="I137" s="30"/>
      <c r="L137" s="5"/>
      <c r="T137" s="6"/>
      <c r="U137" s="7"/>
      <c r="V137" s="5"/>
    </row>
    <row r="138" spans="3:22" ht="12.75" x14ac:dyDescent="0.2">
      <c r="C138" s="6"/>
      <c r="D138" s="7"/>
      <c r="F138" s="6"/>
      <c r="H138" s="29"/>
      <c r="I138" s="30"/>
      <c r="L138" s="5"/>
      <c r="T138" s="6"/>
      <c r="U138" s="7"/>
      <c r="V138" s="5"/>
    </row>
    <row r="139" spans="3:22" ht="12.75" x14ac:dyDescent="0.2">
      <c r="C139" s="6"/>
      <c r="D139" s="7"/>
      <c r="F139" s="6"/>
      <c r="H139" s="29"/>
      <c r="I139" s="30"/>
      <c r="L139" s="5"/>
      <c r="T139" s="6"/>
      <c r="U139" s="7"/>
      <c r="V139" s="5"/>
    </row>
    <row r="140" spans="3:22" ht="12.75" x14ac:dyDescent="0.2">
      <c r="C140" s="6"/>
      <c r="D140" s="7"/>
      <c r="F140" s="6"/>
      <c r="H140" s="29"/>
      <c r="I140" s="30"/>
      <c r="L140" s="5"/>
      <c r="T140" s="6"/>
      <c r="U140" s="7"/>
      <c r="V140" s="5"/>
    </row>
    <row r="141" spans="3:22" ht="12.75" x14ac:dyDescent="0.2">
      <c r="C141" s="6"/>
      <c r="D141" s="7"/>
      <c r="F141" s="6"/>
      <c r="H141" s="29"/>
      <c r="I141" s="30"/>
      <c r="L141" s="5"/>
      <c r="T141" s="6"/>
      <c r="U141" s="7"/>
      <c r="V141" s="5"/>
    </row>
    <row r="142" spans="3:22" ht="12.75" x14ac:dyDescent="0.2">
      <c r="C142" s="6"/>
      <c r="D142" s="7"/>
      <c r="F142" s="6"/>
      <c r="H142" s="29"/>
      <c r="I142" s="30"/>
      <c r="L142" s="5"/>
      <c r="T142" s="6"/>
      <c r="U142" s="7"/>
      <c r="V142" s="5"/>
    </row>
    <row r="143" spans="3:22" ht="12.75" x14ac:dyDescent="0.2">
      <c r="C143" s="6"/>
      <c r="D143" s="7"/>
      <c r="F143" s="6"/>
      <c r="H143" s="29"/>
      <c r="I143" s="30"/>
      <c r="L143" s="5"/>
      <c r="T143" s="6"/>
      <c r="U143" s="7"/>
      <c r="V143" s="5"/>
    </row>
    <row r="144" spans="3:22" ht="12.75" x14ac:dyDescent="0.2">
      <c r="C144" s="6"/>
      <c r="D144" s="7"/>
      <c r="F144" s="6"/>
      <c r="H144" s="29"/>
      <c r="I144" s="30"/>
      <c r="L144" s="5"/>
      <c r="T144" s="6"/>
      <c r="U144" s="7"/>
      <c r="V144" s="5"/>
    </row>
    <row r="145" spans="3:22" ht="12.75" x14ac:dyDescent="0.2">
      <c r="C145" s="6"/>
      <c r="D145" s="7"/>
      <c r="F145" s="6"/>
      <c r="H145" s="29"/>
      <c r="I145" s="30"/>
      <c r="L145" s="5"/>
      <c r="T145" s="6"/>
      <c r="U145" s="7"/>
      <c r="V145" s="5"/>
    </row>
    <row r="146" spans="3:22" ht="12.75" x14ac:dyDescent="0.2">
      <c r="C146" s="6"/>
      <c r="D146" s="7"/>
      <c r="F146" s="6"/>
      <c r="H146" s="29"/>
      <c r="I146" s="30"/>
      <c r="L146" s="5"/>
      <c r="T146" s="6"/>
      <c r="U146" s="7"/>
      <c r="V146" s="5"/>
    </row>
    <row r="147" spans="3:22" ht="12.75" x14ac:dyDescent="0.2">
      <c r="C147" s="6"/>
      <c r="D147" s="7"/>
      <c r="F147" s="6"/>
      <c r="H147" s="29"/>
      <c r="I147" s="30"/>
      <c r="L147" s="5"/>
      <c r="T147" s="6"/>
      <c r="U147" s="7"/>
      <c r="V147" s="5"/>
    </row>
    <row r="148" spans="3:22" ht="12.75" x14ac:dyDescent="0.2">
      <c r="C148" s="6"/>
      <c r="D148" s="7"/>
      <c r="F148" s="6"/>
      <c r="H148" s="29"/>
      <c r="I148" s="30"/>
      <c r="L148" s="5"/>
      <c r="T148" s="6"/>
      <c r="U148" s="7"/>
      <c r="V148" s="5"/>
    </row>
    <row r="149" spans="3:22" ht="12.75" x14ac:dyDescent="0.2">
      <c r="C149" s="6"/>
      <c r="D149" s="7"/>
      <c r="F149" s="6"/>
      <c r="H149" s="29"/>
      <c r="I149" s="30"/>
      <c r="L149" s="5"/>
      <c r="T149" s="6"/>
      <c r="U149" s="7"/>
      <c r="V149" s="5"/>
    </row>
    <row r="150" spans="3:22" ht="12.75" x14ac:dyDescent="0.2">
      <c r="C150" s="6"/>
      <c r="D150" s="7"/>
      <c r="F150" s="6"/>
      <c r="H150" s="29"/>
      <c r="I150" s="30"/>
      <c r="L150" s="5"/>
      <c r="T150" s="6"/>
      <c r="U150" s="7"/>
      <c r="V150" s="5"/>
    </row>
    <row r="151" spans="3:22" ht="12.75" x14ac:dyDescent="0.2">
      <c r="C151" s="6"/>
      <c r="D151" s="7"/>
      <c r="F151" s="6"/>
      <c r="H151" s="29"/>
      <c r="I151" s="30"/>
      <c r="L151" s="5"/>
      <c r="T151" s="6"/>
      <c r="U151" s="7"/>
      <c r="V151" s="5"/>
    </row>
    <row r="152" spans="3:22" ht="12.75" x14ac:dyDescent="0.2">
      <c r="C152" s="6"/>
      <c r="D152" s="7"/>
      <c r="F152" s="6"/>
      <c r="H152" s="29"/>
      <c r="I152" s="30"/>
      <c r="L152" s="5"/>
      <c r="T152" s="6"/>
      <c r="U152" s="7"/>
      <c r="V152" s="5"/>
    </row>
    <row r="153" spans="3:22" ht="12.75" x14ac:dyDescent="0.2">
      <c r="C153" s="6"/>
      <c r="D153" s="7"/>
      <c r="F153" s="6"/>
      <c r="H153" s="29"/>
      <c r="I153" s="30"/>
      <c r="L153" s="5"/>
      <c r="T153" s="6"/>
      <c r="U153" s="7"/>
      <c r="V153" s="5"/>
    </row>
    <row r="154" spans="3:22" ht="12.75" x14ac:dyDescent="0.2">
      <c r="C154" s="6"/>
      <c r="D154" s="7"/>
      <c r="F154" s="6"/>
      <c r="H154" s="29"/>
      <c r="I154" s="30"/>
      <c r="L154" s="5"/>
      <c r="T154" s="6"/>
      <c r="U154" s="7"/>
      <c r="V154" s="5"/>
    </row>
    <row r="155" spans="3:22" ht="12.75" x14ac:dyDescent="0.2">
      <c r="C155" s="6"/>
      <c r="D155" s="7"/>
      <c r="F155" s="6"/>
      <c r="H155" s="29"/>
      <c r="I155" s="30"/>
      <c r="L155" s="5"/>
      <c r="T155" s="6"/>
      <c r="U155" s="7"/>
      <c r="V155" s="5"/>
    </row>
    <row r="156" spans="3:22" ht="12.75" x14ac:dyDescent="0.2">
      <c r="C156" s="6"/>
      <c r="D156" s="7"/>
      <c r="F156" s="6"/>
      <c r="H156" s="29"/>
      <c r="I156" s="30"/>
      <c r="L156" s="5"/>
      <c r="T156" s="6"/>
      <c r="U156" s="7"/>
      <c r="V156" s="5"/>
    </row>
    <row r="157" spans="3:22" ht="12.75" x14ac:dyDescent="0.2">
      <c r="C157" s="6"/>
      <c r="D157" s="7"/>
      <c r="F157" s="6"/>
      <c r="H157" s="29"/>
      <c r="I157" s="30"/>
      <c r="L157" s="5"/>
      <c r="T157" s="6"/>
      <c r="U157" s="7"/>
      <c r="V157" s="5"/>
    </row>
    <row r="158" spans="3:22" ht="12.75" x14ac:dyDescent="0.2">
      <c r="C158" s="6"/>
      <c r="D158" s="7"/>
      <c r="F158" s="6"/>
      <c r="H158" s="29"/>
      <c r="I158" s="30"/>
      <c r="L158" s="5"/>
      <c r="T158" s="6"/>
      <c r="U158" s="7"/>
      <c r="V158" s="5"/>
    </row>
    <row r="159" spans="3:22" ht="12.75" x14ac:dyDescent="0.2">
      <c r="C159" s="6"/>
      <c r="D159" s="7"/>
      <c r="F159" s="6"/>
      <c r="H159" s="29"/>
      <c r="I159" s="30"/>
      <c r="L159" s="5"/>
      <c r="T159" s="6"/>
      <c r="U159" s="7"/>
      <c r="V159" s="5"/>
    </row>
    <row r="160" spans="3:22" ht="12.75" x14ac:dyDescent="0.2">
      <c r="C160" s="6"/>
      <c r="D160" s="7"/>
      <c r="F160" s="6"/>
      <c r="H160" s="29"/>
      <c r="I160" s="30"/>
      <c r="L160" s="5"/>
      <c r="T160" s="6"/>
      <c r="U160" s="7"/>
      <c r="V160" s="5"/>
    </row>
    <row r="161" spans="3:22" ht="12.75" x14ac:dyDescent="0.2">
      <c r="C161" s="6"/>
      <c r="D161" s="7"/>
      <c r="F161" s="6"/>
      <c r="H161" s="29"/>
      <c r="I161" s="30"/>
      <c r="L161" s="5"/>
      <c r="T161" s="6"/>
      <c r="U161" s="7"/>
      <c r="V161" s="5"/>
    </row>
    <row r="162" spans="3:22" ht="12.75" x14ac:dyDescent="0.2">
      <c r="C162" s="6"/>
      <c r="D162" s="7"/>
      <c r="F162" s="6"/>
      <c r="H162" s="29"/>
      <c r="I162" s="30"/>
      <c r="L162" s="5"/>
      <c r="T162" s="6"/>
      <c r="U162" s="7"/>
      <c r="V162" s="5"/>
    </row>
    <row r="163" spans="3:22" ht="12.75" x14ac:dyDescent="0.2">
      <c r="C163" s="6"/>
      <c r="D163" s="7"/>
      <c r="F163" s="6"/>
      <c r="H163" s="29"/>
      <c r="I163" s="30"/>
      <c r="L163" s="5"/>
      <c r="T163" s="6"/>
      <c r="U163" s="7"/>
      <c r="V163" s="5"/>
    </row>
    <row r="164" spans="3:22" ht="12.75" x14ac:dyDescent="0.2">
      <c r="C164" s="6"/>
      <c r="D164" s="7"/>
      <c r="F164" s="6"/>
      <c r="H164" s="29"/>
      <c r="I164" s="30"/>
      <c r="L164" s="5"/>
      <c r="T164" s="6"/>
      <c r="U164" s="7"/>
      <c r="V164" s="5"/>
    </row>
    <row r="165" spans="3:22" ht="12.75" x14ac:dyDescent="0.2">
      <c r="C165" s="6"/>
      <c r="D165" s="7"/>
      <c r="F165" s="6"/>
      <c r="H165" s="29"/>
      <c r="I165" s="30"/>
      <c r="L165" s="5"/>
      <c r="T165" s="6"/>
      <c r="U165" s="7"/>
      <c r="V165" s="5"/>
    </row>
    <row r="166" spans="3:22" ht="12.75" x14ac:dyDescent="0.2">
      <c r="C166" s="6"/>
      <c r="D166" s="7"/>
      <c r="F166" s="6"/>
      <c r="H166" s="29"/>
      <c r="I166" s="30"/>
      <c r="L166" s="5"/>
      <c r="T166" s="6"/>
      <c r="U166" s="7"/>
      <c r="V166" s="5"/>
    </row>
    <row r="167" spans="3:22" ht="12.75" x14ac:dyDescent="0.2">
      <c r="C167" s="6"/>
      <c r="D167" s="7"/>
      <c r="F167" s="6"/>
      <c r="H167" s="29"/>
      <c r="I167" s="30"/>
      <c r="L167" s="5"/>
      <c r="T167" s="6"/>
      <c r="U167" s="7"/>
      <c r="V167" s="5"/>
    </row>
    <row r="168" spans="3:22" ht="12.75" x14ac:dyDescent="0.2">
      <c r="C168" s="6"/>
      <c r="D168" s="7"/>
      <c r="F168" s="6"/>
      <c r="H168" s="29"/>
      <c r="I168" s="30"/>
      <c r="L168" s="5"/>
      <c r="T168" s="6"/>
      <c r="U168" s="7"/>
      <c r="V168" s="5"/>
    </row>
    <row r="169" spans="3:22" ht="12.75" x14ac:dyDescent="0.2">
      <c r="C169" s="6"/>
      <c r="D169" s="7"/>
      <c r="F169" s="6"/>
      <c r="H169" s="29"/>
      <c r="I169" s="30"/>
      <c r="L169" s="5"/>
      <c r="T169" s="6"/>
      <c r="U169" s="7"/>
      <c r="V169" s="5"/>
    </row>
    <row r="170" spans="3:22" ht="12.75" x14ac:dyDescent="0.2">
      <c r="C170" s="6"/>
      <c r="D170" s="7"/>
      <c r="F170" s="6"/>
      <c r="H170" s="29"/>
      <c r="I170" s="30"/>
      <c r="L170" s="5"/>
      <c r="T170" s="6"/>
      <c r="U170" s="7"/>
      <c r="V170" s="5"/>
    </row>
    <row r="171" spans="3:22" ht="12.75" x14ac:dyDescent="0.2">
      <c r="C171" s="6"/>
      <c r="D171" s="7"/>
      <c r="F171" s="6"/>
      <c r="H171" s="29"/>
      <c r="I171" s="30"/>
      <c r="L171" s="5"/>
      <c r="T171" s="6"/>
      <c r="U171" s="7"/>
      <c r="V171" s="5"/>
    </row>
    <row r="172" spans="3:22" ht="12.75" x14ac:dyDescent="0.2">
      <c r="C172" s="6"/>
      <c r="D172" s="7"/>
      <c r="F172" s="6"/>
      <c r="H172" s="29"/>
      <c r="I172" s="30"/>
      <c r="L172" s="5"/>
      <c r="T172" s="6"/>
      <c r="U172" s="7"/>
      <c r="V172" s="5"/>
    </row>
    <row r="173" spans="3:22" ht="12.75" x14ac:dyDescent="0.2">
      <c r="C173" s="6"/>
      <c r="D173" s="7"/>
      <c r="F173" s="6"/>
      <c r="H173" s="29"/>
      <c r="I173" s="30"/>
      <c r="L173" s="5"/>
      <c r="T173" s="6"/>
      <c r="U173" s="7"/>
      <c r="V173" s="5"/>
    </row>
    <row r="174" spans="3:22" ht="12.75" x14ac:dyDescent="0.2">
      <c r="C174" s="6"/>
      <c r="D174" s="7"/>
      <c r="F174" s="6"/>
      <c r="H174" s="29"/>
      <c r="I174" s="30"/>
      <c r="L174" s="5"/>
      <c r="T174" s="6"/>
      <c r="U174" s="7"/>
      <c r="V174" s="5"/>
    </row>
    <row r="175" spans="3:22" ht="12.75" x14ac:dyDescent="0.2">
      <c r="C175" s="6"/>
      <c r="D175" s="7"/>
      <c r="F175" s="6"/>
      <c r="H175" s="29"/>
      <c r="I175" s="30"/>
      <c r="L175" s="5"/>
      <c r="T175" s="6"/>
      <c r="U175" s="7"/>
      <c r="V175" s="5"/>
    </row>
    <row r="176" spans="3:22" ht="12.75" x14ac:dyDescent="0.2">
      <c r="C176" s="6"/>
      <c r="D176" s="7"/>
      <c r="F176" s="6"/>
      <c r="H176" s="29"/>
      <c r="I176" s="30"/>
      <c r="L176" s="5"/>
      <c r="T176" s="6"/>
      <c r="U176" s="7"/>
      <c r="V176" s="5"/>
    </row>
    <row r="177" spans="3:22" ht="12.75" x14ac:dyDescent="0.2">
      <c r="C177" s="6"/>
      <c r="D177" s="7"/>
      <c r="F177" s="6"/>
      <c r="H177" s="29"/>
      <c r="I177" s="30"/>
      <c r="L177" s="5"/>
      <c r="T177" s="6"/>
      <c r="U177" s="7"/>
      <c r="V177" s="5"/>
    </row>
    <row r="178" spans="3:22" ht="12.75" x14ac:dyDescent="0.2">
      <c r="C178" s="6"/>
      <c r="D178" s="7"/>
      <c r="F178" s="6"/>
      <c r="H178" s="29"/>
      <c r="I178" s="30"/>
      <c r="L178" s="5"/>
      <c r="T178" s="6"/>
      <c r="U178" s="7"/>
      <c r="V178" s="5"/>
    </row>
    <row r="179" spans="3:22" ht="12.75" x14ac:dyDescent="0.2">
      <c r="C179" s="6"/>
      <c r="D179" s="7"/>
      <c r="F179" s="6"/>
      <c r="H179" s="29"/>
      <c r="I179" s="30"/>
      <c r="L179" s="5"/>
      <c r="T179" s="6"/>
      <c r="U179" s="7"/>
      <c r="V179" s="5"/>
    </row>
    <row r="180" spans="3:22" ht="12.75" x14ac:dyDescent="0.2">
      <c r="C180" s="6"/>
      <c r="D180" s="7"/>
      <c r="F180" s="6"/>
      <c r="H180" s="29"/>
      <c r="I180" s="30"/>
      <c r="L180" s="5"/>
      <c r="T180" s="6"/>
      <c r="U180" s="7"/>
      <c r="V180" s="5"/>
    </row>
    <row r="181" spans="3:22" ht="12.75" x14ac:dyDescent="0.2">
      <c r="C181" s="6"/>
      <c r="D181" s="7"/>
      <c r="F181" s="6"/>
      <c r="H181" s="29"/>
      <c r="I181" s="30"/>
      <c r="L181" s="5"/>
      <c r="T181" s="6"/>
      <c r="U181" s="7"/>
      <c r="V181" s="5"/>
    </row>
    <row r="182" spans="3:22" ht="12.75" x14ac:dyDescent="0.2">
      <c r="C182" s="6"/>
      <c r="D182" s="7"/>
      <c r="F182" s="6"/>
      <c r="H182" s="29"/>
      <c r="I182" s="30"/>
      <c r="L182" s="5"/>
      <c r="T182" s="6"/>
      <c r="U182" s="7"/>
      <c r="V182" s="5"/>
    </row>
    <row r="183" spans="3:22" ht="12.75" x14ac:dyDescent="0.2">
      <c r="C183" s="6"/>
      <c r="D183" s="7"/>
      <c r="F183" s="6"/>
      <c r="H183" s="29"/>
      <c r="I183" s="30"/>
      <c r="L183" s="5"/>
      <c r="T183" s="6"/>
      <c r="U183" s="7"/>
      <c r="V183" s="5"/>
    </row>
    <row r="184" spans="3:22" ht="12.75" x14ac:dyDescent="0.2">
      <c r="C184" s="6"/>
      <c r="D184" s="7"/>
      <c r="F184" s="6"/>
      <c r="H184" s="29"/>
      <c r="I184" s="30"/>
      <c r="L184" s="5"/>
      <c r="T184" s="6"/>
      <c r="U184" s="7"/>
      <c r="V184" s="5"/>
    </row>
    <row r="185" spans="3:22" ht="12.75" x14ac:dyDescent="0.2">
      <c r="C185" s="6"/>
      <c r="D185" s="7"/>
      <c r="F185" s="6"/>
      <c r="H185" s="29"/>
      <c r="I185" s="30"/>
      <c r="L185" s="5"/>
      <c r="T185" s="6"/>
      <c r="U185" s="7"/>
      <c r="V185" s="5"/>
    </row>
    <row r="186" spans="3:22" ht="12.75" x14ac:dyDescent="0.2">
      <c r="C186" s="6"/>
      <c r="D186" s="7"/>
      <c r="F186" s="6"/>
      <c r="H186" s="29"/>
      <c r="I186" s="30"/>
      <c r="L186" s="5"/>
      <c r="T186" s="6"/>
      <c r="U186" s="7"/>
      <c r="V186" s="5"/>
    </row>
    <row r="187" spans="3:22" ht="12.75" x14ac:dyDescent="0.2">
      <c r="C187" s="6"/>
      <c r="D187" s="7"/>
      <c r="F187" s="6"/>
      <c r="H187" s="29"/>
      <c r="I187" s="30"/>
      <c r="L187" s="5"/>
      <c r="T187" s="6"/>
      <c r="U187" s="7"/>
      <c r="V187" s="5"/>
    </row>
    <row r="188" spans="3:22" ht="12.75" x14ac:dyDescent="0.2">
      <c r="C188" s="6"/>
      <c r="D188" s="7"/>
      <c r="F188" s="6"/>
      <c r="H188" s="29"/>
      <c r="I188" s="30"/>
      <c r="L188" s="5"/>
      <c r="T188" s="6"/>
      <c r="U188" s="7"/>
      <c r="V188" s="5"/>
    </row>
    <row r="189" spans="3:22" ht="12.75" x14ac:dyDescent="0.2">
      <c r="C189" s="6"/>
      <c r="D189" s="7"/>
      <c r="F189" s="6"/>
      <c r="H189" s="29"/>
      <c r="I189" s="30"/>
      <c r="L189" s="5"/>
      <c r="T189" s="6"/>
      <c r="U189" s="7"/>
      <c r="V189" s="5"/>
    </row>
    <row r="190" spans="3:22" ht="12.75" x14ac:dyDescent="0.2">
      <c r="C190" s="6"/>
      <c r="D190" s="7"/>
      <c r="F190" s="6"/>
      <c r="H190" s="29"/>
      <c r="I190" s="30"/>
      <c r="L190" s="5"/>
      <c r="T190" s="6"/>
      <c r="U190" s="7"/>
      <c r="V190" s="5"/>
    </row>
    <row r="191" spans="3:22" ht="12.75" x14ac:dyDescent="0.2">
      <c r="C191" s="6"/>
      <c r="D191" s="7"/>
      <c r="F191" s="6"/>
      <c r="H191" s="29"/>
      <c r="I191" s="30"/>
      <c r="L191" s="5"/>
      <c r="T191" s="6"/>
      <c r="U191" s="7"/>
      <c r="V191" s="5"/>
    </row>
    <row r="192" spans="3:22" ht="12.75" x14ac:dyDescent="0.2">
      <c r="C192" s="6"/>
      <c r="D192" s="7"/>
      <c r="F192" s="6"/>
      <c r="H192" s="29"/>
      <c r="I192" s="30"/>
      <c r="L192" s="5"/>
      <c r="T192" s="6"/>
      <c r="U192" s="7"/>
      <c r="V192" s="5"/>
    </row>
    <row r="193" spans="3:22" ht="12.75" x14ac:dyDescent="0.2">
      <c r="C193" s="6"/>
      <c r="D193" s="7"/>
      <c r="F193" s="6"/>
      <c r="H193" s="29"/>
      <c r="I193" s="30"/>
      <c r="L193" s="5"/>
      <c r="T193" s="6"/>
      <c r="U193" s="7"/>
      <c r="V193" s="5"/>
    </row>
    <row r="194" spans="3:22" ht="12.75" x14ac:dyDescent="0.2">
      <c r="C194" s="6"/>
      <c r="D194" s="7"/>
      <c r="F194" s="6"/>
      <c r="H194" s="29"/>
      <c r="I194" s="30"/>
      <c r="L194" s="5"/>
      <c r="T194" s="6"/>
      <c r="U194" s="7"/>
      <c r="V194" s="5"/>
    </row>
    <row r="195" spans="3:22" ht="12.75" x14ac:dyDescent="0.2">
      <c r="C195" s="6"/>
      <c r="D195" s="7"/>
      <c r="F195" s="6"/>
      <c r="H195" s="29"/>
      <c r="I195" s="30"/>
      <c r="L195" s="5"/>
      <c r="T195" s="6"/>
      <c r="U195" s="7"/>
      <c r="V195" s="5"/>
    </row>
    <row r="196" spans="3:22" ht="12.75" x14ac:dyDescent="0.2">
      <c r="C196" s="6"/>
      <c r="D196" s="7"/>
      <c r="F196" s="6"/>
      <c r="H196" s="29"/>
      <c r="I196" s="30"/>
      <c r="L196" s="5"/>
      <c r="T196" s="6"/>
      <c r="U196" s="7"/>
      <c r="V196" s="5"/>
    </row>
    <row r="197" spans="3:22" ht="12.75" x14ac:dyDescent="0.2">
      <c r="C197" s="6"/>
      <c r="D197" s="7"/>
      <c r="F197" s="6"/>
      <c r="H197" s="29"/>
      <c r="I197" s="30"/>
      <c r="L197" s="5"/>
      <c r="T197" s="6"/>
      <c r="U197" s="7"/>
      <c r="V197" s="5"/>
    </row>
    <row r="198" spans="3:22" ht="12.75" x14ac:dyDescent="0.2">
      <c r="C198" s="6"/>
      <c r="D198" s="7"/>
      <c r="F198" s="6"/>
      <c r="H198" s="29"/>
      <c r="I198" s="30"/>
      <c r="L198" s="5"/>
      <c r="T198" s="6"/>
      <c r="U198" s="7"/>
      <c r="V198" s="5"/>
    </row>
    <row r="199" spans="3:22" ht="12.75" x14ac:dyDescent="0.2">
      <c r="C199" s="6"/>
      <c r="D199" s="7"/>
      <c r="F199" s="6"/>
      <c r="H199" s="29"/>
      <c r="I199" s="30"/>
      <c r="L199" s="5"/>
      <c r="T199" s="6"/>
      <c r="U199" s="7"/>
      <c r="V199" s="5"/>
    </row>
    <row r="200" spans="3:22" ht="12.75" x14ac:dyDescent="0.2">
      <c r="C200" s="6"/>
      <c r="D200" s="7"/>
      <c r="F200" s="6"/>
      <c r="H200" s="29"/>
      <c r="I200" s="30"/>
      <c r="L200" s="5"/>
      <c r="T200" s="6"/>
      <c r="U200" s="7"/>
      <c r="V200" s="5"/>
    </row>
    <row r="201" spans="3:22" ht="12.75" x14ac:dyDescent="0.2">
      <c r="C201" s="6"/>
      <c r="D201" s="7"/>
      <c r="F201" s="6"/>
      <c r="H201" s="29"/>
      <c r="I201" s="30"/>
      <c r="L201" s="5"/>
      <c r="T201" s="6"/>
      <c r="U201" s="7"/>
      <c r="V201" s="5"/>
    </row>
    <row r="202" spans="3:22" ht="12.75" x14ac:dyDescent="0.2">
      <c r="C202" s="6"/>
      <c r="D202" s="7"/>
      <c r="F202" s="6"/>
      <c r="H202" s="29"/>
      <c r="I202" s="30"/>
      <c r="L202" s="5"/>
      <c r="T202" s="6"/>
      <c r="U202" s="7"/>
      <c r="V202" s="5"/>
    </row>
    <row r="203" spans="3:22" ht="12.75" x14ac:dyDescent="0.2">
      <c r="C203" s="6"/>
      <c r="D203" s="7"/>
      <c r="F203" s="6"/>
      <c r="H203" s="29"/>
      <c r="I203" s="30"/>
      <c r="L203" s="5"/>
      <c r="T203" s="6"/>
      <c r="U203" s="7"/>
      <c r="V203" s="5"/>
    </row>
    <row r="204" spans="3:22" ht="12.75" x14ac:dyDescent="0.2">
      <c r="C204" s="6"/>
      <c r="D204" s="7"/>
      <c r="F204" s="6"/>
      <c r="H204" s="29"/>
      <c r="I204" s="30"/>
      <c r="L204" s="5"/>
      <c r="T204" s="6"/>
      <c r="U204" s="7"/>
      <c r="V204" s="5"/>
    </row>
    <row r="205" spans="3:22" ht="12.75" x14ac:dyDescent="0.2">
      <c r="C205" s="6"/>
      <c r="D205" s="7"/>
      <c r="F205" s="6"/>
      <c r="H205" s="29"/>
      <c r="I205" s="30"/>
      <c r="L205" s="5"/>
      <c r="T205" s="6"/>
      <c r="U205" s="7"/>
      <c r="V205" s="5"/>
    </row>
    <row r="206" spans="3:22" ht="12.75" x14ac:dyDescent="0.2">
      <c r="C206" s="6"/>
      <c r="D206" s="7"/>
      <c r="F206" s="6"/>
      <c r="H206" s="29"/>
      <c r="I206" s="30"/>
      <c r="L206" s="5"/>
      <c r="T206" s="6"/>
      <c r="U206" s="7"/>
      <c r="V206" s="5"/>
    </row>
    <row r="207" spans="3:22" ht="12.75" x14ac:dyDescent="0.2">
      <c r="C207" s="6"/>
      <c r="D207" s="7"/>
      <c r="F207" s="6"/>
      <c r="H207" s="29"/>
      <c r="I207" s="30"/>
      <c r="L207" s="5"/>
      <c r="T207" s="6"/>
      <c r="U207" s="7"/>
      <c r="V207" s="5"/>
    </row>
    <row r="208" spans="3:22" ht="12.75" x14ac:dyDescent="0.2">
      <c r="C208" s="6"/>
      <c r="D208" s="7"/>
      <c r="F208" s="6"/>
      <c r="H208" s="29"/>
      <c r="I208" s="30"/>
      <c r="L208" s="5"/>
      <c r="T208" s="6"/>
      <c r="U208" s="7"/>
      <c r="V208" s="5"/>
    </row>
    <row r="209" spans="3:22" ht="12.75" x14ac:dyDescent="0.2">
      <c r="C209" s="6"/>
      <c r="D209" s="7"/>
      <c r="F209" s="6"/>
      <c r="H209" s="29"/>
      <c r="I209" s="30"/>
      <c r="L209" s="5"/>
      <c r="T209" s="6"/>
      <c r="U209" s="7"/>
      <c r="V209" s="5"/>
    </row>
    <row r="210" spans="3:22" ht="12.75" x14ac:dyDescent="0.2">
      <c r="C210" s="6"/>
      <c r="D210" s="7"/>
      <c r="F210" s="6"/>
      <c r="H210" s="29"/>
      <c r="I210" s="30"/>
      <c r="L210" s="5"/>
      <c r="T210" s="6"/>
      <c r="U210" s="7"/>
      <c r="V210" s="5"/>
    </row>
    <row r="211" spans="3:22" ht="12.75" x14ac:dyDescent="0.2">
      <c r="C211" s="6"/>
      <c r="D211" s="7"/>
      <c r="F211" s="6"/>
      <c r="H211" s="29"/>
      <c r="I211" s="30"/>
      <c r="L211" s="5"/>
      <c r="T211" s="6"/>
      <c r="U211" s="7"/>
      <c r="V211" s="5"/>
    </row>
    <row r="212" spans="3:22" ht="12.75" x14ac:dyDescent="0.2">
      <c r="C212" s="6"/>
      <c r="D212" s="7"/>
      <c r="F212" s="6"/>
      <c r="H212" s="29"/>
      <c r="I212" s="30"/>
      <c r="L212" s="5"/>
      <c r="T212" s="6"/>
      <c r="U212" s="7"/>
      <c r="V212" s="5"/>
    </row>
    <row r="213" spans="3:22" ht="12.75" x14ac:dyDescent="0.2">
      <c r="C213" s="6"/>
      <c r="D213" s="7"/>
      <c r="F213" s="6"/>
      <c r="H213" s="29"/>
      <c r="I213" s="30"/>
      <c r="L213" s="5"/>
      <c r="T213" s="6"/>
      <c r="U213" s="7"/>
      <c r="V213" s="5"/>
    </row>
    <row r="214" spans="3:22" ht="12.75" x14ac:dyDescent="0.2">
      <c r="C214" s="6"/>
      <c r="D214" s="7"/>
      <c r="F214" s="6"/>
      <c r="H214" s="29"/>
      <c r="I214" s="30"/>
      <c r="L214" s="5"/>
      <c r="T214" s="6"/>
      <c r="U214" s="7"/>
      <c r="V214" s="5"/>
    </row>
    <row r="215" spans="3:22" ht="12.75" x14ac:dyDescent="0.2">
      <c r="C215" s="6"/>
      <c r="D215" s="7"/>
      <c r="F215" s="6"/>
      <c r="H215" s="29"/>
      <c r="I215" s="30"/>
      <c r="L215" s="5"/>
      <c r="T215" s="6"/>
      <c r="U215" s="7"/>
      <c r="V215" s="5"/>
    </row>
    <row r="216" spans="3:22" ht="12.75" x14ac:dyDescent="0.2">
      <c r="C216" s="6"/>
      <c r="D216" s="7"/>
      <c r="F216" s="6"/>
      <c r="H216" s="29"/>
      <c r="I216" s="30"/>
      <c r="L216" s="5"/>
      <c r="T216" s="6"/>
      <c r="U216" s="7"/>
      <c r="V216" s="5"/>
    </row>
    <row r="217" spans="3:22" ht="12.75" x14ac:dyDescent="0.2">
      <c r="C217" s="6"/>
      <c r="D217" s="7"/>
      <c r="F217" s="6"/>
      <c r="H217" s="29"/>
      <c r="I217" s="30"/>
      <c r="L217" s="5"/>
      <c r="T217" s="6"/>
      <c r="U217" s="7"/>
      <c r="V217" s="5"/>
    </row>
    <row r="218" spans="3:22" ht="12.75" x14ac:dyDescent="0.2">
      <c r="C218" s="6"/>
      <c r="D218" s="7"/>
      <c r="F218" s="6"/>
      <c r="H218" s="29"/>
      <c r="I218" s="30"/>
      <c r="L218" s="5"/>
      <c r="T218" s="6"/>
      <c r="U218" s="7"/>
      <c r="V218" s="5"/>
    </row>
    <row r="219" spans="3:22" ht="12.75" x14ac:dyDescent="0.2">
      <c r="C219" s="6"/>
      <c r="D219" s="7"/>
      <c r="F219" s="6"/>
      <c r="H219" s="29"/>
      <c r="I219" s="30"/>
      <c r="L219" s="5"/>
      <c r="T219" s="6"/>
      <c r="U219" s="7"/>
      <c r="V219" s="5"/>
    </row>
    <row r="220" spans="3:22" ht="12.75" x14ac:dyDescent="0.2">
      <c r="C220" s="6"/>
      <c r="D220" s="7"/>
      <c r="F220" s="6"/>
      <c r="H220" s="29"/>
      <c r="I220" s="30"/>
      <c r="L220" s="5"/>
      <c r="T220" s="6"/>
      <c r="U220" s="7"/>
      <c r="V220" s="5"/>
    </row>
    <row r="221" spans="3:22" ht="12.75" x14ac:dyDescent="0.2">
      <c r="C221" s="6"/>
      <c r="D221" s="7"/>
      <c r="F221" s="6"/>
      <c r="H221" s="29"/>
      <c r="I221" s="30"/>
      <c r="L221" s="5"/>
      <c r="T221" s="6"/>
      <c r="U221" s="7"/>
      <c r="V221" s="5"/>
    </row>
    <row r="222" spans="3:22" ht="12.75" x14ac:dyDescent="0.2">
      <c r="C222" s="6"/>
      <c r="D222" s="7"/>
      <c r="F222" s="6"/>
      <c r="H222" s="29"/>
      <c r="I222" s="30"/>
      <c r="L222" s="5"/>
      <c r="T222" s="6"/>
      <c r="U222" s="7"/>
      <c r="V222" s="5"/>
    </row>
    <row r="223" spans="3:22" ht="12.75" x14ac:dyDescent="0.2">
      <c r="C223" s="6"/>
      <c r="D223" s="7"/>
      <c r="F223" s="6"/>
      <c r="H223" s="29"/>
      <c r="I223" s="30"/>
      <c r="L223" s="5"/>
      <c r="T223" s="6"/>
      <c r="U223" s="7"/>
      <c r="V223" s="5"/>
    </row>
    <row r="224" spans="3:22" ht="12.75" x14ac:dyDescent="0.2">
      <c r="C224" s="6"/>
      <c r="D224" s="7"/>
      <c r="F224" s="6"/>
      <c r="H224" s="29"/>
      <c r="I224" s="30"/>
      <c r="L224" s="5"/>
      <c r="T224" s="6"/>
      <c r="U224" s="7"/>
      <c r="V224" s="5"/>
    </row>
    <row r="225" spans="3:22" ht="12.75" x14ac:dyDescent="0.2">
      <c r="C225" s="6"/>
      <c r="D225" s="7"/>
      <c r="F225" s="6"/>
      <c r="H225" s="29"/>
      <c r="I225" s="30"/>
      <c r="L225" s="5"/>
      <c r="T225" s="6"/>
      <c r="U225" s="7"/>
      <c r="V225" s="5"/>
    </row>
    <row r="226" spans="3:22" ht="12.75" x14ac:dyDescent="0.2">
      <c r="C226" s="6"/>
      <c r="D226" s="7"/>
      <c r="F226" s="6"/>
      <c r="H226" s="29"/>
      <c r="I226" s="30"/>
      <c r="L226" s="5"/>
      <c r="T226" s="6"/>
      <c r="U226" s="7"/>
      <c r="V226" s="5"/>
    </row>
    <row r="227" spans="3:22" ht="12.75" x14ac:dyDescent="0.2">
      <c r="C227" s="6"/>
      <c r="D227" s="7"/>
      <c r="F227" s="6"/>
      <c r="H227" s="29"/>
      <c r="I227" s="30"/>
      <c r="L227" s="5"/>
      <c r="T227" s="6"/>
      <c r="U227" s="7"/>
      <c r="V227" s="5"/>
    </row>
    <row r="228" spans="3:22" ht="12.75" x14ac:dyDescent="0.2">
      <c r="C228" s="6"/>
      <c r="D228" s="7"/>
      <c r="F228" s="6"/>
      <c r="H228" s="29"/>
      <c r="I228" s="30"/>
      <c r="L228" s="5"/>
      <c r="T228" s="6"/>
      <c r="U228" s="7"/>
      <c r="V228" s="5"/>
    </row>
    <row r="229" spans="3:22" ht="12.75" x14ac:dyDescent="0.2">
      <c r="C229" s="6"/>
      <c r="D229" s="7"/>
      <c r="F229" s="6"/>
      <c r="H229" s="29"/>
      <c r="I229" s="30"/>
      <c r="L229" s="5"/>
      <c r="T229" s="6"/>
      <c r="U229" s="7"/>
      <c r="V229" s="5"/>
    </row>
    <row r="230" spans="3:22" ht="12.75" x14ac:dyDescent="0.2">
      <c r="C230" s="6"/>
      <c r="D230" s="7"/>
      <c r="F230" s="6"/>
      <c r="H230" s="29"/>
      <c r="I230" s="30"/>
      <c r="L230" s="5"/>
      <c r="T230" s="6"/>
      <c r="U230" s="7"/>
      <c r="V230" s="5"/>
    </row>
    <row r="231" spans="3:22" ht="12.75" x14ac:dyDescent="0.2">
      <c r="C231" s="6"/>
      <c r="D231" s="7"/>
      <c r="F231" s="6"/>
      <c r="H231" s="29"/>
      <c r="I231" s="30"/>
      <c r="L231" s="5"/>
      <c r="T231" s="6"/>
      <c r="U231" s="7"/>
      <c r="V231" s="5"/>
    </row>
    <row r="232" spans="3:22" ht="12.75" x14ac:dyDescent="0.2">
      <c r="C232" s="6"/>
      <c r="D232" s="7"/>
      <c r="F232" s="6"/>
      <c r="H232" s="29"/>
      <c r="I232" s="30"/>
      <c r="L232" s="5"/>
      <c r="T232" s="6"/>
      <c r="U232" s="7"/>
      <c r="V232" s="5"/>
    </row>
    <row r="233" spans="3:22" ht="12.75" x14ac:dyDescent="0.2">
      <c r="C233" s="6"/>
      <c r="D233" s="7"/>
      <c r="F233" s="6"/>
      <c r="H233" s="29"/>
      <c r="I233" s="30"/>
      <c r="L233" s="5"/>
      <c r="T233" s="6"/>
      <c r="U233" s="7"/>
      <c r="V233" s="5"/>
    </row>
    <row r="234" spans="3:22" ht="12.75" x14ac:dyDescent="0.2">
      <c r="C234" s="6"/>
      <c r="D234" s="7"/>
      <c r="F234" s="6"/>
      <c r="H234" s="29"/>
      <c r="I234" s="30"/>
      <c r="L234" s="5"/>
      <c r="T234" s="6"/>
      <c r="U234" s="7"/>
      <c r="V234" s="5"/>
    </row>
    <row r="235" spans="3:22" ht="12.75" x14ac:dyDescent="0.2">
      <c r="C235" s="6"/>
      <c r="D235" s="7"/>
      <c r="F235" s="6"/>
      <c r="H235" s="29"/>
      <c r="I235" s="30"/>
      <c r="L235" s="5"/>
      <c r="T235" s="6"/>
      <c r="U235" s="7"/>
      <c r="V235" s="5"/>
    </row>
    <row r="236" spans="3:22" ht="12.75" x14ac:dyDescent="0.2">
      <c r="C236" s="6"/>
      <c r="D236" s="7"/>
      <c r="F236" s="6"/>
      <c r="H236" s="29"/>
      <c r="I236" s="30"/>
      <c r="L236" s="5"/>
      <c r="T236" s="6"/>
      <c r="U236" s="7"/>
      <c r="V236" s="5"/>
    </row>
    <row r="237" spans="3:22" ht="12.75" x14ac:dyDescent="0.2">
      <c r="C237" s="6"/>
      <c r="D237" s="7"/>
      <c r="F237" s="6"/>
      <c r="H237" s="29"/>
      <c r="I237" s="30"/>
      <c r="L237" s="5"/>
      <c r="T237" s="6"/>
      <c r="U237" s="7"/>
      <c r="V237" s="5"/>
    </row>
    <row r="238" spans="3:22" ht="12.75" x14ac:dyDescent="0.2">
      <c r="C238" s="6"/>
      <c r="D238" s="7"/>
      <c r="F238" s="6"/>
      <c r="H238" s="29"/>
      <c r="I238" s="30"/>
      <c r="L238" s="5"/>
      <c r="T238" s="6"/>
      <c r="U238" s="7"/>
      <c r="V238" s="5"/>
    </row>
    <row r="239" spans="3:22" ht="12.75" x14ac:dyDescent="0.2">
      <c r="C239" s="6"/>
      <c r="D239" s="7"/>
      <c r="F239" s="6"/>
      <c r="H239" s="29"/>
      <c r="I239" s="30"/>
      <c r="L239" s="5"/>
      <c r="T239" s="6"/>
      <c r="U239" s="7"/>
      <c r="V239" s="5"/>
    </row>
    <row r="240" spans="3:22" ht="12.75" x14ac:dyDescent="0.2">
      <c r="C240" s="6"/>
      <c r="D240" s="7"/>
      <c r="F240" s="6"/>
      <c r="H240" s="29"/>
      <c r="I240" s="30"/>
      <c r="L240" s="5"/>
      <c r="T240" s="6"/>
      <c r="U240" s="7"/>
      <c r="V240" s="5"/>
    </row>
    <row r="241" spans="3:22" ht="12.75" x14ac:dyDescent="0.2">
      <c r="C241" s="6"/>
      <c r="D241" s="7"/>
      <c r="F241" s="6"/>
      <c r="H241" s="29"/>
      <c r="I241" s="30"/>
      <c r="L241" s="5"/>
      <c r="T241" s="6"/>
      <c r="U241" s="7"/>
      <c r="V241" s="5"/>
    </row>
    <row r="242" spans="3:22" ht="12.75" x14ac:dyDescent="0.2">
      <c r="C242" s="6"/>
      <c r="D242" s="7"/>
      <c r="F242" s="6"/>
      <c r="H242" s="29"/>
      <c r="I242" s="30"/>
      <c r="L242" s="5"/>
      <c r="T242" s="6"/>
      <c r="U242" s="7"/>
      <c r="V242" s="5"/>
    </row>
    <row r="243" spans="3:22" ht="12.75" x14ac:dyDescent="0.2">
      <c r="C243" s="6"/>
      <c r="D243" s="7"/>
      <c r="F243" s="6"/>
      <c r="H243" s="29"/>
      <c r="I243" s="30"/>
      <c r="L243" s="5"/>
      <c r="T243" s="6"/>
      <c r="U243" s="7"/>
      <c r="V243" s="5"/>
    </row>
    <row r="244" spans="3:22" ht="12.75" x14ac:dyDescent="0.2">
      <c r="C244" s="6"/>
      <c r="D244" s="7"/>
      <c r="F244" s="6"/>
      <c r="H244" s="29"/>
      <c r="I244" s="30"/>
      <c r="L244" s="5"/>
      <c r="T244" s="6"/>
      <c r="U244" s="7"/>
      <c r="V244" s="5"/>
    </row>
    <row r="245" spans="3:22" ht="12.75" x14ac:dyDescent="0.2">
      <c r="C245" s="6"/>
      <c r="D245" s="7"/>
      <c r="F245" s="6"/>
      <c r="H245" s="29"/>
      <c r="I245" s="30"/>
      <c r="L245" s="5"/>
      <c r="T245" s="6"/>
      <c r="U245" s="7"/>
      <c r="V245" s="5"/>
    </row>
    <row r="246" spans="3:22" ht="12.75" x14ac:dyDescent="0.2">
      <c r="C246" s="6"/>
      <c r="D246" s="7"/>
      <c r="F246" s="6"/>
      <c r="H246" s="29"/>
      <c r="I246" s="30"/>
      <c r="L246" s="5"/>
      <c r="T246" s="6"/>
      <c r="U246" s="7"/>
      <c r="V246" s="5"/>
    </row>
    <row r="247" spans="3:22" ht="12.75" x14ac:dyDescent="0.2">
      <c r="C247" s="6"/>
      <c r="D247" s="7"/>
      <c r="F247" s="6"/>
      <c r="H247" s="29"/>
      <c r="I247" s="30"/>
      <c r="L247" s="5"/>
      <c r="T247" s="6"/>
      <c r="U247" s="7"/>
      <c r="V247" s="5"/>
    </row>
    <row r="248" spans="3:22" ht="12.75" x14ac:dyDescent="0.2">
      <c r="C248" s="6"/>
      <c r="D248" s="7"/>
      <c r="F248" s="6"/>
      <c r="H248" s="29"/>
      <c r="I248" s="30"/>
      <c r="L248" s="5"/>
      <c r="T248" s="6"/>
      <c r="U248" s="7"/>
      <c r="V248" s="5"/>
    </row>
    <row r="249" spans="3:22" ht="12.75" x14ac:dyDescent="0.2">
      <c r="C249" s="6"/>
      <c r="D249" s="7"/>
      <c r="F249" s="6"/>
      <c r="H249" s="29"/>
      <c r="I249" s="30"/>
      <c r="L249" s="5"/>
      <c r="T249" s="6"/>
      <c r="U249" s="7"/>
      <c r="V249" s="5"/>
    </row>
    <row r="250" spans="3:22" ht="12.75" x14ac:dyDescent="0.2">
      <c r="C250" s="6"/>
      <c r="D250" s="7"/>
      <c r="F250" s="6"/>
      <c r="H250" s="29"/>
      <c r="I250" s="30"/>
      <c r="L250" s="5"/>
      <c r="T250" s="6"/>
      <c r="U250" s="7"/>
      <c r="V250" s="5"/>
    </row>
    <row r="251" spans="3:22" ht="12.75" x14ac:dyDescent="0.2">
      <c r="C251" s="6"/>
      <c r="D251" s="7"/>
      <c r="F251" s="6"/>
      <c r="H251" s="29"/>
      <c r="I251" s="30"/>
      <c r="L251" s="5"/>
      <c r="T251" s="6"/>
      <c r="U251" s="7"/>
      <c r="V251" s="5"/>
    </row>
    <row r="252" spans="3:22" ht="12.75" x14ac:dyDescent="0.2">
      <c r="C252" s="6"/>
      <c r="D252" s="7"/>
      <c r="F252" s="6"/>
      <c r="H252" s="29"/>
      <c r="I252" s="30"/>
      <c r="L252" s="5"/>
      <c r="T252" s="6"/>
      <c r="U252" s="7"/>
      <c r="V252" s="5"/>
    </row>
    <row r="253" spans="3:22" ht="12.75" x14ac:dyDescent="0.2">
      <c r="C253" s="6"/>
      <c r="D253" s="7"/>
      <c r="F253" s="6"/>
      <c r="H253" s="29"/>
      <c r="I253" s="30"/>
      <c r="L253" s="5"/>
      <c r="T253" s="6"/>
      <c r="U253" s="7"/>
      <c r="V253" s="5"/>
    </row>
    <row r="254" spans="3:22" ht="12.75" x14ac:dyDescent="0.2">
      <c r="C254" s="6"/>
      <c r="D254" s="7"/>
      <c r="F254" s="6"/>
      <c r="H254" s="29"/>
      <c r="I254" s="30"/>
      <c r="L254" s="5"/>
      <c r="T254" s="6"/>
      <c r="U254" s="7"/>
      <c r="V254" s="5"/>
    </row>
    <row r="255" spans="3:22" ht="12.75" x14ac:dyDescent="0.2">
      <c r="C255" s="6"/>
      <c r="D255" s="7"/>
      <c r="F255" s="6"/>
      <c r="H255" s="29"/>
      <c r="I255" s="30"/>
      <c r="L255" s="5"/>
      <c r="T255" s="6"/>
      <c r="U255" s="7"/>
      <c r="V255" s="5"/>
    </row>
    <row r="256" spans="3:22" ht="12.75" x14ac:dyDescent="0.2">
      <c r="C256" s="6"/>
      <c r="D256" s="7"/>
      <c r="F256" s="6"/>
      <c r="H256" s="29"/>
      <c r="I256" s="30"/>
      <c r="L256" s="5"/>
      <c r="T256" s="6"/>
      <c r="U256" s="7"/>
      <c r="V256" s="5"/>
    </row>
    <row r="257" spans="3:22" ht="12.75" x14ac:dyDescent="0.2">
      <c r="C257" s="6"/>
      <c r="D257" s="7"/>
      <c r="F257" s="6"/>
      <c r="H257" s="29"/>
      <c r="I257" s="30"/>
      <c r="L257" s="5"/>
      <c r="T257" s="6"/>
      <c r="U257" s="7"/>
      <c r="V257" s="5"/>
    </row>
    <row r="258" spans="3:22" ht="12.75" x14ac:dyDescent="0.2">
      <c r="C258" s="6"/>
      <c r="D258" s="7"/>
      <c r="F258" s="6"/>
      <c r="H258" s="29"/>
      <c r="I258" s="30"/>
      <c r="L258" s="5"/>
      <c r="T258" s="6"/>
      <c r="U258" s="7"/>
      <c r="V258" s="5"/>
    </row>
    <row r="259" spans="3:22" ht="12.75" x14ac:dyDescent="0.2">
      <c r="C259" s="6"/>
      <c r="D259" s="7"/>
      <c r="F259" s="6"/>
      <c r="H259" s="29"/>
      <c r="I259" s="30"/>
      <c r="L259" s="5"/>
      <c r="T259" s="6"/>
      <c r="U259" s="7"/>
      <c r="V259" s="5"/>
    </row>
    <row r="260" spans="3:22" ht="12.75" x14ac:dyDescent="0.2">
      <c r="C260" s="6"/>
      <c r="D260" s="7"/>
      <c r="F260" s="6"/>
      <c r="H260" s="29"/>
      <c r="I260" s="30"/>
      <c r="L260" s="5"/>
      <c r="T260" s="6"/>
      <c r="U260" s="7"/>
      <c r="V260" s="5"/>
    </row>
    <row r="261" spans="3:22" ht="12.75" x14ac:dyDescent="0.2">
      <c r="C261" s="6"/>
      <c r="D261" s="7"/>
      <c r="F261" s="6"/>
      <c r="H261" s="29"/>
      <c r="I261" s="30"/>
      <c r="L261" s="5"/>
      <c r="T261" s="6"/>
      <c r="U261" s="7"/>
      <c r="V261" s="5"/>
    </row>
    <row r="262" spans="3:22" ht="12.75" x14ac:dyDescent="0.2">
      <c r="C262" s="6"/>
      <c r="D262" s="7"/>
      <c r="F262" s="6"/>
      <c r="H262" s="29"/>
      <c r="I262" s="30"/>
      <c r="L262" s="5"/>
      <c r="T262" s="6"/>
      <c r="U262" s="7"/>
      <c r="V262" s="5"/>
    </row>
    <row r="263" spans="3:22" ht="12.75" x14ac:dyDescent="0.2">
      <c r="C263" s="6"/>
      <c r="D263" s="7"/>
      <c r="F263" s="6"/>
      <c r="H263" s="29"/>
      <c r="I263" s="30"/>
      <c r="L263" s="5"/>
      <c r="T263" s="6"/>
      <c r="U263" s="7"/>
      <c r="V263" s="5"/>
    </row>
    <row r="264" spans="3:22" ht="12.75" x14ac:dyDescent="0.2">
      <c r="C264" s="6"/>
      <c r="D264" s="7"/>
      <c r="F264" s="6"/>
      <c r="H264" s="29"/>
      <c r="I264" s="30"/>
      <c r="L264" s="5"/>
      <c r="T264" s="6"/>
      <c r="U264" s="7"/>
      <c r="V264" s="5"/>
    </row>
    <row r="265" spans="3:22" ht="12.75" x14ac:dyDescent="0.2">
      <c r="C265" s="6"/>
      <c r="D265" s="7"/>
      <c r="F265" s="6"/>
      <c r="H265" s="29"/>
      <c r="I265" s="30"/>
      <c r="L265" s="5"/>
      <c r="T265" s="6"/>
      <c r="U265" s="7"/>
      <c r="V265" s="5"/>
    </row>
    <row r="266" spans="3:22" ht="12.75" x14ac:dyDescent="0.2">
      <c r="C266" s="6"/>
      <c r="D266" s="7"/>
      <c r="F266" s="6"/>
      <c r="H266" s="29"/>
      <c r="I266" s="30"/>
      <c r="L266" s="5"/>
      <c r="T266" s="6"/>
      <c r="U266" s="7"/>
      <c r="V266" s="5"/>
    </row>
    <row r="267" spans="3:22" ht="12.75" x14ac:dyDescent="0.2">
      <c r="C267" s="6"/>
      <c r="D267" s="7"/>
      <c r="F267" s="6"/>
      <c r="H267" s="29"/>
      <c r="I267" s="30"/>
      <c r="L267" s="5"/>
      <c r="T267" s="6"/>
      <c r="U267" s="7"/>
      <c r="V267" s="5"/>
    </row>
    <row r="268" spans="3:22" ht="12.75" x14ac:dyDescent="0.2">
      <c r="C268" s="6"/>
      <c r="D268" s="7"/>
      <c r="F268" s="6"/>
      <c r="H268" s="29"/>
      <c r="I268" s="30"/>
      <c r="L268" s="5"/>
      <c r="T268" s="6"/>
      <c r="U268" s="7"/>
      <c r="V268" s="5"/>
    </row>
    <row r="269" spans="3:22" ht="12.75" x14ac:dyDescent="0.2">
      <c r="C269" s="6"/>
      <c r="D269" s="7"/>
      <c r="F269" s="6"/>
      <c r="H269" s="29"/>
      <c r="I269" s="30"/>
      <c r="L269" s="5"/>
      <c r="T269" s="6"/>
      <c r="U269" s="7"/>
      <c r="V269" s="5"/>
    </row>
    <row r="270" spans="3:22" ht="12.75" x14ac:dyDescent="0.2">
      <c r="C270" s="6"/>
      <c r="D270" s="7"/>
      <c r="F270" s="6"/>
      <c r="H270" s="29"/>
      <c r="I270" s="30"/>
      <c r="L270" s="5"/>
      <c r="T270" s="6"/>
      <c r="U270" s="7"/>
      <c r="V270" s="5"/>
    </row>
    <row r="271" spans="3:22" ht="12.75" x14ac:dyDescent="0.2">
      <c r="C271" s="6"/>
      <c r="D271" s="7"/>
      <c r="F271" s="6"/>
      <c r="H271" s="29"/>
      <c r="I271" s="30"/>
      <c r="L271" s="5"/>
      <c r="T271" s="6"/>
      <c r="U271" s="7"/>
      <c r="V271" s="5"/>
    </row>
    <row r="272" spans="3:22" ht="12.75" x14ac:dyDescent="0.2">
      <c r="C272" s="6"/>
      <c r="D272" s="7"/>
      <c r="F272" s="6"/>
      <c r="H272" s="29"/>
      <c r="I272" s="30"/>
      <c r="L272" s="5"/>
      <c r="T272" s="6"/>
      <c r="U272" s="7"/>
      <c r="V272" s="5"/>
    </row>
    <row r="273" spans="3:22" ht="12.75" x14ac:dyDescent="0.2">
      <c r="C273" s="6"/>
      <c r="D273" s="7"/>
      <c r="F273" s="6"/>
      <c r="H273" s="29"/>
      <c r="I273" s="30"/>
      <c r="L273" s="5"/>
      <c r="T273" s="6"/>
      <c r="U273" s="7"/>
      <c r="V273" s="5"/>
    </row>
    <row r="274" spans="3:22" ht="12.75" x14ac:dyDescent="0.2">
      <c r="C274" s="6"/>
      <c r="D274" s="7"/>
      <c r="F274" s="6"/>
      <c r="H274" s="29"/>
      <c r="I274" s="30"/>
      <c r="L274" s="5"/>
      <c r="T274" s="6"/>
      <c r="U274" s="7"/>
      <c r="V274" s="5"/>
    </row>
    <row r="275" spans="3:22" ht="12.75" x14ac:dyDescent="0.2">
      <c r="C275" s="6"/>
      <c r="D275" s="7"/>
      <c r="F275" s="6"/>
      <c r="H275" s="29"/>
      <c r="I275" s="30"/>
      <c r="L275" s="5"/>
      <c r="T275" s="6"/>
      <c r="U275" s="7"/>
      <c r="V275" s="5"/>
    </row>
    <row r="276" spans="3:22" ht="12.75" x14ac:dyDescent="0.2">
      <c r="C276" s="6"/>
      <c r="D276" s="7"/>
      <c r="F276" s="6"/>
      <c r="H276" s="29"/>
      <c r="I276" s="30"/>
      <c r="L276" s="5"/>
      <c r="T276" s="6"/>
      <c r="U276" s="7"/>
      <c r="V276" s="5"/>
    </row>
    <row r="277" spans="3:22" ht="12.75" x14ac:dyDescent="0.2">
      <c r="C277" s="6"/>
      <c r="D277" s="7"/>
      <c r="F277" s="6"/>
      <c r="H277" s="29"/>
      <c r="I277" s="30"/>
      <c r="L277" s="5"/>
      <c r="T277" s="6"/>
      <c r="U277" s="7"/>
      <c r="V277" s="5"/>
    </row>
    <row r="278" spans="3:22" ht="12.75" x14ac:dyDescent="0.2">
      <c r="C278" s="6"/>
      <c r="D278" s="7"/>
      <c r="F278" s="6"/>
      <c r="H278" s="29"/>
      <c r="I278" s="30"/>
      <c r="L278" s="5"/>
      <c r="T278" s="6"/>
      <c r="U278" s="7"/>
      <c r="V278" s="5"/>
    </row>
    <row r="279" spans="3:22" ht="12.75" x14ac:dyDescent="0.2">
      <c r="C279" s="6"/>
      <c r="D279" s="7"/>
      <c r="F279" s="6"/>
      <c r="H279" s="29"/>
      <c r="I279" s="30"/>
      <c r="L279" s="5"/>
      <c r="T279" s="6"/>
      <c r="U279" s="7"/>
      <c r="V279" s="5"/>
    </row>
    <row r="280" spans="3:22" ht="12.75" x14ac:dyDescent="0.2">
      <c r="C280" s="6"/>
      <c r="D280" s="7"/>
      <c r="F280" s="6"/>
      <c r="H280" s="29"/>
      <c r="I280" s="30"/>
      <c r="L280" s="5"/>
      <c r="T280" s="6"/>
      <c r="U280" s="7"/>
      <c r="V280" s="5"/>
    </row>
    <row r="281" spans="3:22" ht="12.75" x14ac:dyDescent="0.2">
      <c r="C281" s="6"/>
      <c r="D281" s="7"/>
      <c r="F281" s="6"/>
      <c r="H281" s="29"/>
      <c r="I281" s="30"/>
      <c r="L281" s="5"/>
      <c r="T281" s="6"/>
      <c r="U281" s="7"/>
      <c r="V281" s="5"/>
    </row>
    <row r="282" spans="3:22" ht="12.75" x14ac:dyDescent="0.2">
      <c r="C282" s="6"/>
      <c r="D282" s="7"/>
      <c r="F282" s="6"/>
      <c r="H282" s="29"/>
      <c r="I282" s="30"/>
      <c r="L282" s="5"/>
      <c r="T282" s="6"/>
      <c r="U282" s="7"/>
      <c r="V282" s="5"/>
    </row>
    <row r="283" spans="3:22" ht="12.75" x14ac:dyDescent="0.2">
      <c r="C283" s="6"/>
      <c r="D283" s="7"/>
      <c r="F283" s="6"/>
      <c r="H283" s="29"/>
      <c r="I283" s="30"/>
      <c r="L283" s="5"/>
      <c r="T283" s="6"/>
      <c r="U283" s="7"/>
      <c r="V283" s="5"/>
    </row>
    <row r="284" spans="3:22" ht="12.75" x14ac:dyDescent="0.2">
      <c r="C284" s="6"/>
      <c r="D284" s="7"/>
      <c r="F284" s="6"/>
      <c r="H284" s="29"/>
      <c r="I284" s="30"/>
      <c r="L284" s="5"/>
      <c r="T284" s="6"/>
      <c r="U284" s="7"/>
      <c r="V284" s="5"/>
    </row>
    <row r="285" spans="3:22" ht="12.75" x14ac:dyDescent="0.2">
      <c r="C285" s="6"/>
      <c r="D285" s="7"/>
      <c r="F285" s="6"/>
      <c r="H285" s="29"/>
      <c r="I285" s="30"/>
      <c r="L285" s="5"/>
      <c r="T285" s="6"/>
      <c r="U285" s="7"/>
      <c r="V285" s="5"/>
    </row>
    <row r="286" spans="3:22" ht="12.75" x14ac:dyDescent="0.2">
      <c r="C286" s="6"/>
      <c r="D286" s="7"/>
      <c r="F286" s="6"/>
      <c r="H286" s="29"/>
      <c r="I286" s="30"/>
      <c r="L286" s="5"/>
      <c r="T286" s="6"/>
      <c r="U286" s="7"/>
      <c r="V286" s="5"/>
    </row>
    <row r="287" spans="3:22" ht="12.75" x14ac:dyDescent="0.2">
      <c r="C287" s="6"/>
      <c r="D287" s="7"/>
      <c r="F287" s="6"/>
      <c r="H287" s="29"/>
      <c r="I287" s="30"/>
      <c r="L287" s="5"/>
      <c r="T287" s="6"/>
      <c r="U287" s="7"/>
      <c r="V287" s="5"/>
    </row>
    <row r="288" spans="3:22" ht="12.75" x14ac:dyDescent="0.2">
      <c r="C288" s="6"/>
      <c r="D288" s="7"/>
      <c r="F288" s="6"/>
      <c r="H288" s="29"/>
      <c r="I288" s="30"/>
      <c r="L288" s="5"/>
      <c r="T288" s="6"/>
      <c r="U288" s="7"/>
      <c r="V288" s="5"/>
    </row>
    <row r="289" spans="3:22" ht="12.75" x14ac:dyDescent="0.2">
      <c r="C289" s="6"/>
      <c r="D289" s="7"/>
      <c r="F289" s="6"/>
      <c r="H289" s="29"/>
      <c r="I289" s="30"/>
      <c r="L289" s="5"/>
      <c r="T289" s="6"/>
      <c r="U289" s="7"/>
      <c r="V289" s="5"/>
    </row>
    <row r="290" spans="3:22" ht="12.75" x14ac:dyDescent="0.2">
      <c r="C290" s="6"/>
      <c r="D290" s="7"/>
      <c r="F290" s="6"/>
      <c r="H290" s="29"/>
      <c r="I290" s="30"/>
      <c r="L290" s="5"/>
      <c r="T290" s="6"/>
      <c r="U290" s="7"/>
      <c r="V290" s="5"/>
    </row>
    <row r="291" spans="3:22" ht="12.75" x14ac:dyDescent="0.2">
      <c r="C291" s="6"/>
      <c r="D291" s="7"/>
      <c r="F291" s="6"/>
      <c r="H291" s="29"/>
      <c r="I291" s="30"/>
      <c r="L291" s="5"/>
      <c r="T291" s="6"/>
      <c r="U291" s="7"/>
      <c r="V291" s="5"/>
    </row>
    <row r="292" spans="3:22" ht="12.75" x14ac:dyDescent="0.2">
      <c r="C292" s="6"/>
      <c r="D292" s="7"/>
      <c r="F292" s="6"/>
      <c r="H292" s="29"/>
      <c r="I292" s="30"/>
      <c r="L292" s="5"/>
      <c r="T292" s="6"/>
      <c r="U292" s="7"/>
      <c r="V292" s="5"/>
    </row>
    <row r="293" spans="3:22" ht="12.75" x14ac:dyDescent="0.2">
      <c r="C293" s="6"/>
      <c r="D293" s="7"/>
      <c r="F293" s="6"/>
      <c r="H293" s="29"/>
      <c r="I293" s="30"/>
      <c r="L293" s="5"/>
      <c r="T293" s="6"/>
      <c r="U293" s="7"/>
      <c r="V293" s="5"/>
    </row>
    <row r="294" spans="3:22" ht="12.75" x14ac:dyDescent="0.2">
      <c r="C294" s="6"/>
      <c r="D294" s="7"/>
      <c r="F294" s="6"/>
      <c r="H294" s="29"/>
      <c r="I294" s="30"/>
      <c r="L294" s="5"/>
      <c r="T294" s="6"/>
      <c r="U294" s="7"/>
      <c r="V294" s="5"/>
    </row>
    <row r="295" spans="3:22" ht="12.75" x14ac:dyDescent="0.2">
      <c r="C295" s="6"/>
      <c r="D295" s="7"/>
      <c r="F295" s="6"/>
      <c r="H295" s="29"/>
      <c r="I295" s="30"/>
      <c r="L295" s="5"/>
      <c r="T295" s="6"/>
      <c r="U295" s="7"/>
      <c r="V295" s="5"/>
    </row>
    <row r="296" spans="3:22" ht="12.75" x14ac:dyDescent="0.2">
      <c r="C296" s="6"/>
      <c r="D296" s="7"/>
      <c r="F296" s="6"/>
      <c r="H296" s="29"/>
      <c r="I296" s="30"/>
      <c r="L296" s="5"/>
      <c r="T296" s="6"/>
      <c r="U296" s="7"/>
      <c r="V296" s="5"/>
    </row>
    <row r="297" spans="3:22" ht="12.75" x14ac:dyDescent="0.2">
      <c r="C297" s="6"/>
      <c r="D297" s="7"/>
      <c r="F297" s="6"/>
      <c r="H297" s="29"/>
      <c r="I297" s="30"/>
      <c r="L297" s="5"/>
      <c r="T297" s="6"/>
      <c r="U297" s="7"/>
      <c r="V297" s="5"/>
    </row>
    <row r="298" spans="3:22" ht="12.75" x14ac:dyDescent="0.2">
      <c r="C298" s="6"/>
      <c r="D298" s="7"/>
      <c r="F298" s="6"/>
      <c r="H298" s="29"/>
      <c r="I298" s="30"/>
      <c r="L298" s="5"/>
      <c r="T298" s="6"/>
      <c r="U298" s="7"/>
      <c r="V298" s="5"/>
    </row>
    <row r="299" spans="3:22" ht="12.75" x14ac:dyDescent="0.2">
      <c r="C299" s="6"/>
      <c r="D299" s="7"/>
      <c r="F299" s="6"/>
      <c r="H299" s="29"/>
      <c r="I299" s="30"/>
      <c r="L299" s="5"/>
      <c r="T299" s="6"/>
      <c r="U299" s="7"/>
      <c r="V299" s="5"/>
    </row>
    <row r="300" spans="3:22" ht="12.75" x14ac:dyDescent="0.2">
      <c r="C300" s="6"/>
      <c r="D300" s="7"/>
      <c r="F300" s="6"/>
      <c r="H300" s="29"/>
      <c r="I300" s="30"/>
      <c r="L300" s="5"/>
      <c r="T300" s="6"/>
      <c r="U300" s="7"/>
      <c r="V300" s="5"/>
    </row>
    <row r="301" spans="3:22" ht="12.75" x14ac:dyDescent="0.2">
      <c r="C301" s="6"/>
      <c r="D301" s="7"/>
      <c r="F301" s="6"/>
      <c r="H301" s="29"/>
      <c r="I301" s="30"/>
      <c r="L301" s="5"/>
      <c r="T301" s="6"/>
      <c r="U301" s="7"/>
      <c r="V301" s="5"/>
    </row>
    <row r="302" spans="3:22" ht="12.75" x14ac:dyDescent="0.2">
      <c r="C302" s="6"/>
      <c r="D302" s="7"/>
      <c r="F302" s="6"/>
      <c r="H302" s="29"/>
      <c r="I302" s="30"/>
      <c r="L302" s="5"/>
      <c r="T302" s="6"/>
      <c r="U302" s="7"/>
      <c r="V302" s="5"/>
    </row>
    <row r="303" spans="3:22" ht="12.75" x14ac:dyDescent="0.2">
      <c r="C303" s="6"/>
      <c r="D303" s="7"/>
      <c r="F303" s="6"/>
      <c r="H303" s="29"/>
      <c r="I303" s="30"/>
      <c r="L303" s="5"/>
      <c r="T303" s="6"/>
      <c r="U303" s="7"/>
      <c r="V303" s="5"/>
    </row>
    <row r="304" spans="3:22" ht="12.75" x14ac:dyDescent="0.2">
      <c r="C304" s="6"/>
      <c r="D304" s="7"/>
      <c r="F304" s="6"/>
      <c r="H304" s="29"/>
      <c r="I304" s="30"/>
      <c r="L304" s="5"/>
      <c r="T304" s="6"/>
      <c r="U304" s="7"/>
      <c r="V304" s="5"/>
    </row>
    <row r="305" spans="3:22" ht="12.75" x14ac:dyDescent="0.2">
      <c r="C305" s="6"/>
      <c r="D305" s="7"/>
      <c r="F305" s="6"/>
      <c r="H305" s="29"/>
      <c r="I305" s="30"/>
      <c r="L305" s="5"/>
      <c r="T305" s="6"/>
      <c r="U305" s="7"/>
      <c r="V305" s="5"/>
    </row>
    <row r="306" spans="3:22" ht="12.75" x14ac:dyDescent="0.2">
      <c r="C306" s="6"/>
      <c r="D306" s="7"/>
      <c r="F306" s="6"/>
      <c r="H306" s="29"/>
      <c r="I306" s="30"/>
      <c r="L306" s="5"/>
      <c r="T306" s="6"/>
      <c r="U306" s="7"/>
      <c r="V306" s="5"/>
    </row>
    <row r="307" spans="3:22" ht="12.75" x14ac:dyDescent="0.2">
      <c r="C307" s="6"/>
      <c r="D307" s="7"/>
      <c r="F307" s="6"/>
      <c r="H307" s="29"/>
      <c r="I307" s="30"/>
      <c r="L307" s="5"/>
      <c r="T307" s="6"/>
      <c r="U307" s="7"/>
      <c r="V307" s="5"/>
    </row>
    <row r="308" spans="3:22" ht="12.75" x14ac:dyDescent="0.2">
      <c r="C308" s="6"/>
      <c r="D308" s="7"/>
      <c r="F308" s="6"/>
      <c r="H308" s="29"/>
      <c r="I308" s="30"/>
      <c r="L308" s="5"/>
      <c r="T308" s="6"/>
      <c r="U308" s="7"/>
      <c r="V308" s="5"/>
    </row>
    <row r="309" spans="3:22" ht="12.75" x14ac:dyDescent="0.2">
      <c r="C309" s="6"/>
      <c r="D309" s="7"/>
      <c r="F309" s="6"/>
      <c r="H309" s="29"/>
      <c r="I309" s="30"/>
      <c r="L309" s="5"/>
      <c r="T309" s="6"/>
      <c r="U309" s="7"/>
      <c r="V309" s="5"/>
    </row>
    <row r="310" spans="3:22" ht="12.75" x14ac:dyDescent="0.2">
      <c r="C310" s="6"/>
      <c r="D310" s="7"/>
      <c r="F310" s="6"/>
      <c r="H310" s="29"/>
      <c r="I310" s="30"/>
      <c r="L310" s="5"/>
      <c r="T310" s="6"/>
      <c r="U310" s="7"/>
      <c r="V310" s="5"/>
    </row>
    <row r="311" spans="3:22" ht="12.75" x14ac:dyDescent="0.2">
      <c r="C311" s="6"/>
      <c r="D311" s="7"/>
      <c r="F311" s="6"/>
      <c r="H311" s="29"/>
      <c r="I311" s="30"/>
      <c r="L311" s="5"/>
      <c r="T311" s="6"/>
      <c r="U311" s="7"/>
      <c r="V311" s="5"/>
    </row>
    <row r="312" spans="3:22" ht="12.75" x14ac:dyDescent="0.2">
      <c r="C312" s="6"/>
      <c r="D312" s="7"/>
      <c r="F312" s="6"/>
      <c r="H312" s="29"/>
      <c r="I312" s="30"/>
      <c r="L312" s="5"/>
      <c r="T312" s="6"/>
      <c r="U312" s="7"/>
      <c r="V312" s="5"/>
    </row>
    <row r="313" spans="3:22" ht="12.75" x14ac:dyDescent="0.2">
      <c r="C313" s="6"/>
      <c r="D313" s="7"/>
      <c r="F313" s="6"/>
      <c r="H313" s="29"/>
      <c r="I313" s="30"/>
      <c r="L313" s="5"/>
      <c r="T313" s="6"/>
      <c r="U313" s="7"/>
      <c r="V313" s="5"/>
    </row>
    <row r="314" spans="3:22" ht="12.75" x14ac:dyDescent="0.2">
      <c r="C314" s="6"/>
      <c r="D314" s="7"/>
      <c r="F314" s="6"/>
      <c r="H314" s="29"/>
      <c r="I314" s="30"/>
      <c r="L314" s="5"/>
      <c r="T314" s="6"/>
      <c r="U314" s="7"/>
      <c r="V314" s="5"/>
    </row>
    <row r="315" spans="3:22" ht="12.75" x14ac:dyDescent="0.2">
      <c r="C315" s="6"/>
      <c r="D315" s="7"/>
      <c r="F315" s="6"/>
      <c r="H315" s="29"/>
      <c r="I315" s="30"/>
      <c r="L315" s="5"/>
      <c r="T315" s="6"/>
      <c r="U315" s="7"/>
      <c r="V315" s="5"/>
    </row>
    <row r="316" spans="3:22" ht="12.75" x14ac:dyDescent="0.2">
      <c r="C316" s="6"/>
      <c r="D316" s="7"/>
      <c r="F316" s="6"/>
      <c r="H316" s="29"/>
      <c r="I316" s="30"/>
      <c r="L316" s="5"/>
      <c r="T316" s="6"/>
      <c r="U316" s="7"/>
      <c r="V316" s="5"/>
    </row>
    <row r="317" spans="3:22" ht="12.75" x14ac:dyDescent="0.2">
      <c r="C317" s="6"/>
      <c r="D317" s="7"/>
      <c r="F317" s="6"/>
      <c r="H317" s="29"/>
      <c r="I317" s="30"/>
      <c r="L317" s="5"/>
      <c r="T317" s="6"/>
      <c r="U317" s="7"/>
      <c r="V317" s="5"/>
    </row>
    <row r="318" spans="3:22" ht="12.75" x14ac:dyDescent="0.2">
      <c r="C318" s="6"/>
      <c r="D318" s="7"/>
      <c r="F318" s="6"/>
      <c r="H318" s="29"/>
      <c r="I318" s="30"/>
      <c r="L318" s="5"/>
      <c r="T318" s="6"/>
      <c r="U318" s="7"/>
      <c r="V318" s="5"/>
    </row>
    <row r="319" spans="3:22" ht="12.75" x14ac:dyDescent="0.2">
      <c r="C319" s="6"/>
      <c r="D319" s="7"/>
      <c r="F319" s="6"/>
      <c r="H319" s="29"/>
      <c r="I319" s="30"/>
      <c r="L319" s="5"/>
      <c r="T319" s="6"/>
      <c r="U319" s="7"/>
      <c r="V319" s="5"/>
    </row>
    <row r="320" spans="3:22" ht="12.75" x14ac:dyDescent="0.2">
      <c r="C320" s="6"/>
      <c r="D320" s="7"/>
      <c r="F320" s="6"/>
      <c r="H320" s="29"/>
      <c r="I320" s="30"/>
      <c r="L320" s="5"/>
      <c r="T320" s="6"/>
      <c r="U320" s="7"/>
      <c r="V320" s="5"/>
    </row>
    <row r="321" spans="3:22" ht="12.75" x14ac:dyDescent="0.2">
      <c r="C321" s="6"/>
      <c r="D321" s="7"/>
      <c r="F321" s="6"/>
      <c r="H321" s="29"/>
      <c r="I321" s="30"/>
      <c r="L321" s="5"/>
      <c r="T321" s="6"/>
      <c r="U321" s="7"/>
      <c r="V321" s="5"/>
    </row>
    <row r="322" spans="3:22" ht="12.75" x14ac:dyDescent="0.2">
      <c r="C322" s="6"/>
      <c r="D322" s="7"/>
      <c r="F322" s="6"/>
      <c r="H322" s="29"/>
      <c r="I322" s="30"/>
      <c r="L322" s="5"/>
      <c r="T322" s="6"/>
      <c r="U322" s="7"/>
      <c r="V322" s="5"/>
    </row>
    <row r="323" spans="3:22" ht="12.75" x14ac:dyDescent="0.2">
      <c r="C323" s="6"/>
      <c r="D323" s="7"/>
      <c r="F323" s="6"/>
      <c r="H323" s="29"/>
      <c r="I323" s="30"/>
      <c r="L323" s="5"/>
      <c r="T323" s="6"/>
      <c r="U323" s="7"/>
      <c r="V323" s="5"/>
    </row>
    <row r="324" spans="3:22" ht="12.75" x14ac:dyDescent="0.2">
      <c r="C324" s="6"/>
      <c r="D324" s="7"/>
      <c r="F324" s="6"/>
      <c r="H324" s="29"/>
      <c r="I324" s="30"/>
      <c r="L324" s="5"/>
      <c r="T324" s="6"/>
      <c r="U324" s="7"/>
      <c r="V324" s="5"/>
    </row>
    <row r="325" spans="3:22" ht="12.75" x14ac:dyDescent="0.2">
      <c r="C325" s="6"/>
      <c r="D325" s="7"/>
      <c r="F325" s="6"/>
      <c r="H325" s="29"/>
      <c r="I325" s="30"/>
      <c r="L325" s="5"/>
      <c r="T325" s="6"/>
      <c r="U325" s="7"/>
      <c r="V325" s="5"/>
    </row>
    <row r="326" spans="3:22" ht="12.75" x14ac:dyDescent="0.2">
      <c r="C326" s="6"/>
      <c r="D326" s="7"/>
      <c r="F326" s="6"/>
      <c r="H326" s="29"/>
      <c r="I326" s="30"/>
      <c r="L326" s="5"/>
      <c r="T326" s="6"/>
      <c r="U326" s="7"/>
      <c r="V326" s="5"/>
    </row>
    <row r="327" spans="3:22" ht="12.75" x14ac:dyDescent="0.2">
      <c r="C327" s="6"/>
      <c r="D327" s="7"/>
      <c r="F327" s="6"/>
      <c r="H327" s="29"/>
      <c r="I327" s="30"/>
      <c r="L327" s="5"/>
      <c r="T327" s="6"/>
      <c r="U327" s="7"/>
      <c r="V327" s="5"/>
    </row>
    <row r="328" spans="3:22" ht="12.75" x14ac:dyDescent="0.2">
      <c r="C328" s="6"/>
      <c r="D328" s="7"/>
      <c r="F328" s="6"/>
      <c r="H328" s="29"/>
      <c r="I328" s="30"/>
      <c r="L328" s="5"/>
      <c r="T328" s="6"/>
      <c r="U328" s="7"/>
      <c r="V328" s="5"/>
    </row>
    <row r="329" spans="3:22" ht="12.75" x14ac:dyDescent="0.2">
      <c r="C329" s="6"/>
      <c r="D329" s="7"/>
      <c r="F329" s="6"/>
      <c r="H329" s="29"/>
      <c r="I329" s="30"/>
      <c r="L329" s="5"/>
      <c r="T329" s="6"/>
      <c r="U329" s="7"/>
      <c r="V329" s="5"/>
    </row>
    <row r="330" spans="3:22" ht="12.75" x14ac:dyDescent="0.2">
      <c r="C330" s="6"/>
      <c r="D330" s="7"/>
      <c r="F330" s="6"/>
      <c r="H330" s="29"/>
      <c r="I330" s="30"/>
      <c r="L330" s="5"/>
      <c r="T330" s="6"/>
      <c r="U330" s="7"/>
      <c r="V330" s="5"/>
    </row>
    <row r="331" spans="3:22" ht="12.75" x14ac:dyDescent="0.2">
      <c r="C331" s="6"/>
      <c r="D331" s="7"/>
      <c r="F331" s="6"/>
      <c r="H331" s="29"/>
      <c r="I331" s="30"/>
      <c r="L331" s="5"/>
      <c r="T331" s="6"/>
      <c r="U331" s="7"/>
      <c r="V331" s="5"/>
    </row>
    <row r="332" spans="3:22" ht="12.75" x14ac:dyDescent="0.2">
      <c r="C332" s="6"/>
      <c r="D332" s="7"/>
      <c r="F332" s="6"/>
      <c r="H332" s="29"/>
      <c r="I332" s="30"/>
      <c r="L332" s="5"/>
      <c r="T332" s="6"/>
      <c r="U332" s="7"/>
      <c r="V332" s="5"/>
    </row>
    <row r="333" spans="3:22" ht="12.75" x14ac:dyDescent="0.2">
      <c r="C333" s="6"/>
      <c r="D333" s="7"/>
      <c r="F333" s="6"/>
      <c r="H333" s="29"/>
      <c r="I333" s="30"/>
      <c r="L333" s="5"/>
      <c r="T333" s="6"/>
      <c r="U333" s="7"/>
      <c r="V333" s="5"/>
    </row>
    <row r="334" spans="3:22" ht="12.75" x14ac:dyDescent="0.2">
      <c r="C334" s="6"/>
      <c r="D334" s="7"/>
      <c r="F334" s="6"/>
      <c r="H334" s="29"/>
      <c r="I334" s="30"/>
      <c r="L334" s="5"/>
      <c r="T334" s="6"/>
      <c r="U334" s="7"/>
      <c r="V334" s="5"/>
    </row>
    <row r="335" spans="3:22" ht="12.75" x14ac:dyDescent="0.2">
      <c r="C335" s="6"/>
      <c r="D335" s="7"/>
      <c r="F335" s="6"/>
      <c r="H335" s="29"/>
      <c r="I335" s="30"/>
      <c r="L335" s="5"/>
      <c r="T335" s="6"/>
      <c r="U335" s="7"/>
      <c r="V335" s="5"/>
    </row>
    <row r="336" spans="3:22" ht="12.75" x14ac:dyDescent="0.2">
      <c r="C336" s="6"/>
      <c r="D336" s="7"/>
      <c r="F336" s="6"/>
      <c r="H336" s="29"/>
      <c r="I336" s="30"/>
      <c r="L336" s="5"/>
      <c r="T336" s="6"/>
      <c r="U336" s="7"/>
      <c r="V336" s="5"/>
    </row>
    <row r="337" spans="3:22" ht="12.75" x14ac:dyDescent="0.2">
      <c r="C337" s="6"/>
      <c r="D337" s="7"/>
      <c r="F337" s="6"/>
      <c r="H337" s="29"/>
      <c r="I337" s="30"/>
      <c r="L337" s="5"/>
      <c r="T337" s="6"/>
      <c r="U337" s="7"/>
      <c r="V337" s="5"/>
    </row>
    <row r="338" spans="3:22" ht="12.75" x14ac:dyDescent="0.2">
      <c r="C338" s="6"/>
      <c r="D338" s="7"/>
      <c r="F338" s="6"/>
      <c r="H338" s="29"/>
      <c r="I338" s="30"/>
      <c r="L338" s="5"/>
      <c r="T338" s="6"/>
      <c r="U338" s="7"/>
      <c r="V338" s="5"/>
    </row>
    <row r="339" spans="3:22" ht="12.75" x14ac:dyDescent="0.2">
      <c r="C339" s="6"/>
      <c r="D339" s="7"/>
      <c r="F339" s="6"/>
      <c r="H339" s="29"/>
      <c r="I339" s="30"/>
      <c r="L339" s="5"/>
      <c r="T339" s="6"/>
      <c r="U339" s="7"/>
      <c r="V339" s="5"/>
    </row>
    <row r="340" spans="3:22" ht="12.75" x14ac:dyDescent="0.2">
      <c r="C340" s="6"/>
      <c r="D340" s="7"/>
      <c r="F340" s="6"/>
      <c r="H340" s="29"/>
      <c r="I340" s="30"/>
      <c r="L340" s="5"/>
      <c r="T340" s="6"/>
      <c r="U340" s="7"/>
      <c r="V340" s="5"/>
    </row>
    <row r="341" spans="3:22" ht="12.75" x14ac:dyDescent="0.2">
      <c r="C341" s="6"/>
      <c r="D341" s="7"/>
      <c r="F341" s="6"/>
      <c r="H341" s="29"/>
      <c r="I341" s="30"/>
      <c r="L341" s="5"/>
      <c r="T341" s="6"/>
      <c r="U341" s="7"/>
      <c r="V341" s="5"/>
    </row>
    <row r="342" spans="3:22" ht="12.75" x14ac:dyDescent="0.2">
      <c r="C342" s="6"/>
      <c r="D342" s="7"/>
      <c r="F342" s="6"/>
      <c r="H342" s="29"/>
      <c r="I342" s="30"/>
      <c r="L342" s="5"/>
      <c r="T342" s="6"/>
      <c r="U342" s="7"/>
      <c r="V342" s="5"/>
    </row>
    <row r="343" spans="3:22" ht="12.75" x14ac:dyDescent="0.2">
      <c r="C343" s="6"/>
      <c r="D343" s="7"/>
      <c r="F343" s="6"/>
      <c r="H343" s="29"/>
      <c r="I343" s="30"/>
      <c r="L343" s="5"/>
      <c r="T343" s="6"/>
      <c r="U343" s="7"/>
      <c r="V343" s="5"/>
    </row>
    <row r="344" spans="3:22" ht="12.75" x14ac:dyDescent="0.2">
      <c r="C344" s="6"/>
      <c r="D344" s="7"/>
      <c r="F344" s="6"/>
      <c r="H344" s="29"/>
      <c r="I344" s="30"/>
      <c r="L344" s="5"/>
      <c r="T344" s="6"/>
      <c r="U344" s="7"/>
      <c r="V344" s="5"/>
    </row>
    <row r="345" spans="3:22" ht="12.75" x14ac:dyDescent="0.2">
      <c r="C345" s="6"/>
      <c r="D345" s="7"/>
      <c r="F345" s="6"/>
      <c r="H345" s="29"/>
      <c r="I345" s="30"/>
      <c r="L345" s="5"/>
      <c r="T345" s="6"/>
      <c r="U345" s="7"/>
      <c r="V345" s="5"/>
    </row>
    <row r="346" spans="3:22" ht="12.75" x14ac:dyDescent="0.2">
      <c r="C346" s="6"/>
      <c r="D346" s="7"/>
      <c r="F346" s="6"/>
      <c r="H346" s="29"/>
      <c r="I346" s="30"/>
      <c r="L346" s="5"/>
      <c r="T346" s="6"/>
      <c r="U346" s="7"/>
      <c r="V346" s="5"/>
    </row>
    <row r="347" spans="3:22" ht="12.75" x14ac:dyDescent="0.2">
      <c r="C347" s="6"/>
      <c r="D347" s="7"/>
      <c r="F347" s="6"/>
      <c r="H347" s="29"/>
      <c r="I347" s="30"/>
      <c r="L347" s="5"/>
      <c r="T347" s="6"/>
      <c r="U347" s="7"/>
      <c r="V347" s="5"/>
    </row>
    <row r="348" spans="3:22" ht="12.75" x14ac:dyDescent="0.2">
      <c r="C348" s="6"/>
      <c r="D348" s="7"/>
      <c r="F348" s="6"/>
      <c r="H348" s="29"/>
      <c r="I348" s="30"/>
      <c r="L348" s="5"/>
      <c r="T348" s="6"/>
      <c r="U348" s="7"/>
      <c r="V348" s="5"/>
    </row>
    <row r="349" spans="3:22" ht="12.75" x14ac:dyDescent="0.2">
      <c r="C349" s="6"/>
      <c r="D349" s="7"/>
      <c r="F349" s="6"/>
      <c r="H349" s="29"/>
      <c r="I349" s="30"/>
      <c r="L349" s="5"/>
      <c r="T349" s="6"/>
      <c r="U349" s="7"/>
      <c r="V349" s="5"/>
    </row>
    <row r="350" spans="3:22" ht="12.75" x14ac:dyDescent="0.2">
      <c r="C350" s="6"/>
      <c r="D350" s="7"/>
      <c r="F350" s="6"/>
      <c r="H350" s="29"/>
      <c r="I350" s="30"/>
      <c r="L350" s="5"/>
      <c r="T350" s="6"/>
      <c r="U350" s="7"/>
      <c r="V350" s="5"/>
    </row>
    <row r="351" spans="3:22" ht="12.75" x14ac:dyDescent="0.2">
      <c r="C351" s="6"/>
      <c r="D351" s="7"/>
      <c r="F351" s="6"/>
      <c r="H351" s="29"/>
      <c r="I351" s="30"/>
      <c r="L351" s="5"/>
      <c r="T351" s="6"/>
      <c r="U351" s="7"/>
      <c r="V351" s="5"/>
    </row>
    <row r="352" spans="3:22" ht="12.75" x14ac:dyDescent="0.2">
      <c r="C352" s="6"/>
      <c r="D352" s="7"/>
      <c r="F352" s="6"/>
      <c r="H352" s="29"/>
      <c r="I352" s="30"/>
      <c r="L352" s="5"/>
      <c r="T352" s="6"/>
      <c r="U352" s="7"/>
      <c r="V352" s="5"/>
    </row>
    <row r="353" spans="3:22" ht="12.75" x14ac:dyDescent="0.2">
      <c r="C353" s="6"/>
      <c r="D353" s="7"/>
      <c r="F353" s="6"/>
      <c r="H353" s="29"/>
      <c r="I353" s="30"/>
      <c r="L353" s="5"/>
      <c r="T353" s="6"/>
      <c r="U353" s="7"/>
      <c r="V353" s="5"/>
    </row>
    <row r="354" spans="3:22" ht="12.75" x14ac:dyDescent="0.2">
      <c r="C354" s="6"/>
      <c r="D354" s="7"/>
      <c r="F354" s="6"/>
      <c r="H354" s="29"/>
      <c r="I354" s="30"/>
      <c r="L354" s="5"/>
      <c r="T354" s="6"/>
      <c r="U354" s="7"/>
      <c r="V354" s="5"/>
    </row>
    <row r="355" spans="3:22" ht="12.75" x14ac:dyDescent="0.2">
      <c r="C355" s="6"/>
      <c r="D355" s="7"/>
      <c r="F355" s="6"/>
      <c r="H355" s="29"/>
      <c r="I355" s="30"/>
      <c r="L355" s="5"/>
      <c r="T355" s="6"/>
      <c r="U355" s="7"/>
      <c r="V355" s="5"/>
    </row>
    <row r="356" spans="3:22" ht="12.75" x14ac:dyDescent="0.2">
      <c r="C356" s="6"/>
      <c r="D356" s="7"/>
      <c r="F356" s="6"/>
      <c r="H356" s="29"/>
      <c r="I356" s="30"/>
      <c r="L356" s="5"/>
      <c r="T356" s="6"/>
      <c r="U356" s="7"/>
      <c r="V356" s="5"/>
    </row>
    <row r="357" spans="3:22" ht="12.75" x14ac:dyDescent="0.2">
      <c r="C357" s="6"/>
      <c r="D357" s="7"/>
      <c r="F357" s="6"/>
      <c r="H357" s="29"/>
      <c r="I357" s="30"/>
      <c r="L357" s="5"/>
      <c r="T357" s="6"/>
      <c r="U357" s="7"/>
      <c r="V357" s="5"/>
    </row>
    <row r="358" spans="3:22" ht="12.75" x14ac:dyDescent="0.2">
      <c r="C358" s="6"/>
      <c r="D358" s="7"/>
      <c r="F358" s="6"/>
      <c r="H358" s="29"/>
      <c r="I358" s="30"/>
      <c r="L358" s="5"/>
      <c r="T358" s="6"/>
      <c r="U358" s="7"/>
      <c r="V358" s="5"/>
    </row>
    <row r="359" spans="3:22" ht="12.75" x14ac:dyDescent="0.2">
      <c r="C359" s="6"/>
      <c r="D359" s="7"/>
      <c r="F359" s="6"/>
      <c r="H359" s="29"/>
      <c r="I359" s="30"/>
      <c r="L359" s="5"/>
      <c r="T359" s="6"/>
      <c r="U359" s="7"/>
      <c r="V359" s="5"/>
    </row>
    <row r="360" spans="3:22" ht="12.75" x14ac:dyDescent="0.2">
      <c r="C360" s="6"/>
      <c r="D360" s="7"/>
      <c r="F360" s="6"/>
      <c r="H360" s="29"/>
      <c r="I360" s="30"/>
      <c r="L360" s="5"/>
      <c r="T360" s="6"/>
      <c r="U360" s="7"/>
      <c r="V360" s="5"/>
    </row>
    <row r="361" spans="3:22" ht="12.75" x14ac:dyDescent="0.2">
      <c r="C361" s="6"/>
      <c r="D361" s="7"/>
      <c r="F361" s="6"/>
      <c r="H361" s="29"/>
      <c r="I361" s="30"/>
      <c r="L361" s="5"/>
      <c r="T361" s="6"/>
      <c r="U361" s="7"/>
      <c r="V361" s="5"/>
    </row>
    <row r="362" spans="3:22" ht="12.75" x14ac:dyDescent="0.2">
      <c r="C362" s="6"/>
      <c r="D362" s="7"/>
      <c r="F362" s="6"/>
      <c r="H362" s="29"/>
      <c r="I362" s="30"/>
      <c r="L362" s="5"/>
      <c r="T362" s="6"/>
      <c r="U362" s="7"/>
      <c r="V362" s="5"/>
    </row>
    <row r="363" spans="3:22" ht="12.75" x14ac:dyDescent="0.2">
      <c r="C363" s="6"/>
      <c r="D363" s="7"/>
      <c r="F363" s="6"/>
      <c r="H363" s="29"/>
      <c r="I363" s="30"/>
      <c r="L363" s="5"/>
      <c r="T363" s="6"/>
      <c r="U363" s="7"/>
      <c r="V363" s="5"/>
    </row>
    <row r="364" spans="3:22" ht="12.75" x14ac:dyDescent="0.2">
      <c r="C364" s="6"/>
      <c r="D364" s="7"/>
      <c r="F364" s="6"/>
      <c r="H364" s="29"/>
      <c r="I364" s="30"/>
      <c r="L364" s="5"/>
      <c r="T364" s="6"/>
      <c r="U364" s="7"/>
      <c r="V364" s="5"/>
    </row>
    <row r="365" spans="3:22" ht="12.75" x14ac:dyDescent="0.2">
      <c r="C365" s="6"/>
      <c r="D365" s="7"/>
      <c r="F365" s="6"/>
      <c r="H365" s="29"/>
      <c r="I365" s="30"/>
      <c r="L365" s="5"/>
      <c r="T365" s="6"/>
      <c r="U365" s="7"/>
      <c r="V365" s="5"/>
    </row>
    <row r="366" spans="3:22" ht="12.75" x14ac:dyDescent="0.2">
      <c r="C366" s="6"/>
      <c r="D366" s="7"/>
      <c r="F366" s="6"/>
      <c r="H366" s="29"/>
      <c r="I366" s="30"/>
      <c r="L366" s="5"/>
      <c r="T366" s="6"/>
      <c r="U366" s="7"/>
      <c r="V366" s="5"/>
    </row>
    <row r="367" spans="3:22" ht="12.75" x14ac:dyDescent="0.2">
      <c r="C367" s="6"/>
      <c r="D367" s="7"/>
      <c r="F367" s="6"/>
      <c r="H367" s="29"/>
      <c r="I367" s="30"/>
      <c r="L367" s="5"/>
      <c r="T367" s="6"/>
      <c r="U367" s="7"/>
      <c r="V367" s="5"/>
    </row>
    <row r="368" spans="3:22" ht="12.75" x14ac:dyDescent="0.2">
      <c r="C368" s="6"/>
      <c r="D368" s="7"/>
      <c r="F368" s="6"/>
      <c r="H368" s="29"/>
      <c r="I368" s="30"/>
      <c r="L368" s="5"/>
      <c r="T368" s="6"/>
      <c r="U368" s="7"/>
      <c r="V368" s="5"/>
    </row>
    <row r="369" spans="3:22" ht="12.75" x14ac:dyDescent="0.2">
      <c r="C369" s="6"/>
      <c r="D369" s="7"/>
      <c r="F369" s="6"/>
      <c r="H369" s="29"/>
      <c r="I369" s="30"/>
      <c r="L369" s="5"/>
      <c r="T369" s="6"/>
      <c r="U369" s="7"/>
      <c r="V369" s="5"/>
    </row>
    <row r="370" spans="3:22" ht="12.75" x14ac:dyDescent="0.2">
      <c r="C370" s="6"/>
      <c r="D370" s="7"/>
      <c r="F370" s="6"/>
      <c r="H370" s="29"/>
      <c r="I370" s="30"/>
      <c r="L370" s="5"/>
      <c r="T370" s="6"/>
      <c r="U370" s="7"/>
      <c r="V370" s="5"/>
    </row>
    <row r="371" spans="3:22" ht="12.75" x14ac:dyDescent="0.2">
      <c r="C371" s="6"/>
      <c r="D371" s="7"/>
      <c r="F371" s="6"/>
      <c r="H371" s="29"/>
      <c r="I371" s="30"/>
      <c r="L371" s="5"/>
      <c r="T371" s="6"/>
      <c r="U371" s="7"/>
      <c r="V371" s="5"/>
    </row>
    <row r="372" spans="3:22" ht="12.75" x14ac:dyDescent="0.2">
      <c r="C372" s="6"/>
      <c r="D372" s="7"/>
      <c r="F372" s="6"/>
      <c r="H372" s="29"/>
      <c r="I372" s="30"/>
      <c r="L372" s="5"/>
      <c r="T372" s="6"/>
      <c r="U372" s="7"/>
      <c r="V372" s="5"/>
    </row>
    <row r="373" spans="3:22" ht="12.75" x14ac:dyDescent="0.2">
      <c r="C373" s="6"/>
      <c r="D373" s="7"/>
      <c r="F373" s="6"/>
      <c r="H373" s="29"/>
      <c r="I373" s="30"/>
      <c r="L373" s="5"/>
      <c r="T373" s="6"/>
      <c r="U373" s="7"/>
      <c r="V373" s="5"/>
    </row>
    <row r="374" spans="3:22" ht="12.75" x14ac:dyDescent="0.2">
      <c r="C374" s="6"/>
      <c r="D374" s="7"/>
      <c r="F374" s="6"/>
      <c r="H374" s="29"/>
      <c r="I374" s="30"/>
      <c r="L374" s="5"/>
      <c r="T374" s="6"/>
      <c r="U374" s="7"/>
      <c r="V374" s="5"/>
    </row>
    <row r="375" spans="3:22" ht="12.75" x14ac:dyDescent="0.2">
      <c r="C375" s="6"/>
      <c r="D375" s="7"/>
      <c r="F375" s="6"/>
      <c r="H375" s="29"/>
      <c r="I375" s="30"/>
      <c r="L375" s="5"/>
      <c r="T375" s="6"/>
      <c r="U375" s="7"/>
      <c r="V375" s="5"/>
    </row>
    <row r="376" spans="3:22" ht="12.75" x14ac:dyDescent="0.2">
      <c r="C376" s="6"/>
      <c r="D376" s="7"/>
      <c r="F376" s="6"/>
      <c r="H376" s="29"/>
      <c r="I376" s="30"/>
      <c r="L376" s="5"/>
      <c r="T376" s="6"/>
      <c r="U376" s="7"/>
      <c r="V376" s="5"/>
    </row>
    <row r="377" spans="3:22" ht="12.75" x14ac:dyDescent="0.2">
      <c r="C377" s="6"/>
      <c r="D377" s="7"/>
      <c r="F377" s="6"/>
      <c r="H377" s="29"/>
      <c r="I377" s="30"/>
      <c r="L377" s="5"/>
      <c r="T377" s="6"/>
      <c r="U377" s="7"/>
      <c r="V377" s="5"/>
    </row>
    <row r="378" spans="3:22" ht="12.75" x14ac:dyDescent="0.2">
      <c r="C378" s="6"/>
      <c r="D378" s="7"/>
      <c r="F378" s="6"/>
      <c r="H378" s="29"/>
      <c r="I378" s="30"/>
      <c r="L378" s="5"/>
      <c r="T378" s="6"/>
      <c r="U378" s="7"/>
      <c r="V378" s="5"/>
    </row>
    <row r="379" spans="3:22" ht="12.75" x14ac:dyDescent="0.2">
      <c r="C379" s="6"/>
      <c r="D379" s="7"/>
      <c r="F379" s="6"/>
      <c r="H379" s="29"/>
      <c r="I379" s="30"/>
      <c r="L379" s="5"/>
      <c r="T379" s="6"/>
      <c r="U379" s="7"/>
      <c r="V379" s="5"/>
    </row>
    <row r="380" spans="3:22" ht="12.75" x14ac:dyDescent="0.2">
      <c r="C380" s="6"/>
      <c r="D380" s="7"/>
      <c r="F380" s="6"/>
      <c r="H380" s="29"/>
      <c r="I380" s="30"/>
      <c r="L380" s="5"/>
      <c r="T380" s="6"/>
      <c r="U380" s="7"/>
      <c r="V380" s="5"/>
    </row>
    <row r="381" spans="3:22" ht="12.75" x14ac:dyDescent="0.2">
      <c r="C381" s="6"/>
      <c r="D381" s="7"/>
      <c r="F381" s="6"/>
      <c r="H381" s="29"/>
      <c r="I381" s="30"/>
      <c r="L381" s="5"/>
      <c r="T381" s="6"/>
      <c r="U381" s="7"/>
      <c r="V381" s="5"/>
    </row>
    <row r="382" spans="3:22" ht="12.75" x14ac:dyDescent="0.2">
      <c r="C382" s="6"/>
      <c r="D382" s="7"/>
      <c r="F382" s="6"/>
      <c r="H382" s="29"/>
      <c r="I382" s="30"/>
      <c r="L382" s="5"/>
      <c r="T382" s="6"/>
      <c r="U382" s="7"/>
      <c r="V382" s="5"/>
    </row>
    <row r="383" spans="3:22" ht="12.75" x14ac:dyDescent="0.2">
      <c r="C383" s="6"/>
      <c r="D383" s="7"/>
      <c r="F383" s="6"/>
      <c r="H383" s="29"/>
      <c r="I383" s="30"/>
      <c r="L383" s="5"/>
      <c r="T383" s="6"/>
      <c r="U383" s="7"/>
      <c r="V383" s="5"/>
    </row>
    <row r="384" spans="3:22" ht="12.75" x14ac:dyDescent="0.2">
      <c r="C384" s="6"/>
      <c r="D384" s="7"/>
      <c r="F384" s="6"/>
      <c r="H384" s="29"/>
      <c r="I384" s="30"/>
      <c r="L384" s="5"/>
      <c r="T384" s="6"/>
      <c r="U384" s="7"/>
      <c r="V384" s="5"/>
    </row>
    <row r="385" spans="3:22" ht="12.75" x14ac:dyDescent="0.2">
      <c r="C385" s="6"/>
      <c r="D385" s="7"/>
      <c r="F385" s="6"/>
      <c r="H385" s="29"/>
      <c r="I385" s="30"/>
      <c r="L385" s="5"/>
      <c r="T385" s="6"/>
      <c r="U385" s="7"/>
      <c r="V385" s="5"/>
    </row>
    <row r="386" spans="3:22" ht="12.75" x14ac:dyDescent="0.2">
      <c r="C386" s="6"/>
      <c r="D386" s="7"/>
      <c r="F386" s="6"/>
      <c r="H386" s="29"/>
      <c r="I386" s="30"/>
      <c r="L386" s="5"/>
      <c r="T386" s="6"/>
      <c r="U386" s="7"/>
      <c r="V386" s="5"/>
    </row>
    <row r="387" spans="3:22" ht="12.75" x14ac:dyDescent="0.2">
      <c r="C387" s="6"/>
      <c r="D387" s="7"/>
      <c r="F387" s="6"/>
      <c r="H387" s="29"/>
      <c r="I387" s="30"/>
      <c r="L387" s="5"/>
      <c r="T387" s="6"/>
      <c r="U387" s="7"/>
      <c r="V387" s="5"/>
    </row>
    <row r="388" spans="3:22" ht="12.75" x14ac:dyDescent="0.2">
      <c r="C388" s="6"/>
      <c r="D388" s="7"/>
      <c r="F388" s="6"/>
      <c r="H388" s="29"/>
      <c r="I388" s="30"/>
      <c r="L388" s="5"/>
      <c r="T388" s="6"/>
      <c r="U388" s="7"/>
      <c r="V388" s="5"/>
    </row>
    <row r="389" spans="3:22" ht="12.75" x14ac:dyDescent="0.2">
      <c r="C389" s="6"/>
      <c r="D389" s="7"/>
      <c r="F389" s="6"/>
      <c r="H389" s="29"/>
      <c r="I389" s="30"/>
      <c r="L389" s="5"/>
      <c r="T389" s="6"/>
      <c r="U389" s="7"/>
      <c r="V389" s="5"/>
    </row>
    <row r="390" spans="3:22" ht="12.75" x14ac:dyDescent="0.2">
      <c r="C390" s="6"/>
      <c r="D390" s="7"/>
      <c r="F390" s="6"/>
      <c r="H390" s="29"/>
      <c r="I390" s="30"/>
      <c r="L390" s="5"/>
      <c r="T390" s="6"/>
      <c r="U390" s="7"/>
      <c r="V390" s="5"/>
    </row>
    <row r="391" spans="3:22" ht="12.75" x14ac:dyDescent="0.2">
      <c r="C391" s="6"/>
      <c r="D391" s="7"/>
      <c r="F391" s="6"/>
      <c r="H391" s="29"/>
      <c r="I391" s="30"/>
      <c r="L391" s="5"/>
      <c r="T391" s="6"/>
      <c r="U391" s="7"/>
      <c r="V391" s="5"/>
    </row>
    <row r="392" spans="3:22" ht="12.75" x14ac:dyDescent="0.2">
      <c r="C392" s="6"/>
      <c r="D392" s="7"/>
      <c r="F392" s="6"/>
      <c r="H392" s="29"/>
      <c r="I392" s="30"/>
      <c r="L392" s="5"/>
      <c r="T392" s="6"/>
      <c r="U392" s="7"/>
      <c r="V392" s="5"/>
    </row>
    <row r="393" spans="3:22" ht="12.75" x14ac:dyDescent="0.2">
      <c r="C393" s="6"/>
      <c r="D393" s="7"/>
      <c r="F393" s="6"/>
      <c r="H393" s="29"/>
      <c r="I393" s="30"/>
      <c r="L393" s="5"/>
      <c r="T393" s="6"/>
      <c r="U393" s="7"/>
      <c r="V393" s="5"/>
    </row>
    <row r="394" spans="3:22" ht="12.75" x14ac:dyDescent="0.2">
      <c r="C394" s="6"/>
      <c r="D394" s="7"/>
      <c r="F394" s="6"/>
      <c r="H394" s="29"/>
      <c r="I394" s="30"/>
      <c r="L394" s="5"/>
      <c r="T394" s="6"/>
      <c r="U394" s="7"/>
      <c r="V394" s="5"/>
    </row>
    <row r="395" spans="3:22" ht="12.75" x14ac:dyDescent="0.2">
      <c r="C395" s="6"/>
      <c r="D395" s="7"/>
      <c r="F395" s="6"/>
      <c r="H395" s="29"/>
      <c r="I395" s="30"/>
      <c r="L395" s="5"/>
      <c r="T395" s="6"/>
      <c r="U395" s="7"/>
      <c r="V395" s="5"/>
    </row>
    <row r="396" spans="3:22" ht="12.75" x14ac:dyDescent="0.2">
      <c r="C396" s="6"/>
      <c r="D396" s="7"/>
      <c r="F396" s="6"/>
      <c r="H396" s="29"/>
      <c r="I396" s="30"/>
      <c r="L396" s="5"/>
      <c r="T396" s="6"/>
      <c r="U396" s="7"/>
      <c r="V396" s="5"/>
    </row>
    <row r="397" spans="3:22" ht="12.75" x14ac:dyDescent="0.2">
      <c r="C397" s="6"/>
      <c r="D397" s="7"/>
      <c r="F397" s="6"/>
      <c r="H397" s="29"/>
      <c r="I397" s="30"/>
      <c r="L397" s="5"/>
      <c r="T397" s="6"/>
      <c r="U397" s="7"/>
      <c r="V397" s="5"/>
    </row>
    <row r="398" spans="3:22" ht="12.75" x14ac:dyDescent="0.2">
      <c r="C398" s="6"/>
      <c r="D398" s="7"/>
      <c r="F398" s="6"/>
      <c r="H398" s="29"/>
      <c r="I398" s="30"/>
      <c r="L398" s="5"/>
      <c r="T398" s="6"/>
      <c r="U398" s="7"/>
      <c r="V398" s="5"/>
    </row>
    <row r="399" spans="3:22" ht="12.75" x14ac:dyDescent="0.2">
      <c r="C399" s="6"/>
      <c r="D399" s="7"/>
      <c r="F399" s="6"/>
      <c r="H399" s="29"/>
      <c r="I399" s="30"/>
      <c r="L399" s="5"/>
      <c r="T399" s="6"/>
      <c r="U399" s="7"/>
      <c r="V399" s="5"/>
    </row>
    <row r="400" spans="3:22" ht="12.75" x14ac:dyDescent="0.2">
      <c r="C400" s="6"/>
      <c r="D400" s="7"/>
      <c r="F400" s="6"/>
      <c r="H400" s="29"/>
      <c r="I400" s="30"/>
      <c r="L400" s="5"/>
      <c r="T400" s="6"/>
      <c r="U400" s="7"/>
      <c r="V400" s="5"/>
    </row>
    <row r="401" spans="3:22" ht="12.75" x14ac:dyDescent="0.2">
      <c r="C401" s="6"/>
      <c r="D401" s="7"/>
      <c r="F401" s="6"/>
      <c r="H401" s="29"/>
      <c r="I401" s="30"/>
      <c r="L401" s="5"/>
      <c r="T401" s="6"/>
      <c r="U401" s="7"/>
      <c r="V401" s="5"/>
    </row>
    <row r="402" spans="3:22" ht="12.75" x14ac:dyDescent="0.2">
      <c r="C402" s="6"/>
      <c r="D402" s="7"/>
      <c r="F402" s="6"/>
      <c r="H402" s="29"/>
      <c r="I402" s="30"/>
      <c r="L402" s="5"/>
      <c r="T402" s="6"/>
      <c r="U402" s="7"/>
      <c r="V402" s="5"/>
    </row>
    <row r="403" spans="3:22" ht="12.75" x14ac:dyDescent="0.2">
      <c r="C403" s="6"/>
      <c r="D403" s="7"/>
      <c r="F403" s="6"/>
      <c r="H403" s="29"/>
      <c r="I403" s="30"/>
      <c r="L403" s="5"/>
      <c r="T403" s="6"/>
      <c r="U403" s="7"/>
      <c r="V403" s="5"/>
    </row>
    <row r="404" spans="3:22" ht="12.75" x14ac:dyDescent="0.2">
      <c r="C404" s="6"/>
      <c r="D404" s="7"/>
      <c r="F404" s="6"/>
      <c r="H404" s="29"/>
      <c r="I404" s="30"/>
      <c r="L404" s="5"/>
      <c r="T404" s="6"/>
      <c r="U404" s="7"/>
      <c r="V404" s="5"/>
    </row>
    <row r="405" spans="3:22" ht="12.75" x14ac:dyDescent="0.2">
      <c r="C405" s="6"/>
      <c r="D405" s="7"/>
      <c r="F405" s="6"/>
      <c r="H405" s="29"/>
      <c r="I405" s="30"/>
      <c r="L405" s="5"/>
      <c r="T405" s="6"/>
      <c r="U405" s="7"/>
      <c r="V405" s="5"/>
    </row>
    <row r="406" spans="3:22" ht="12.75" x14ac:dyDescent="0.2">
      <c r="C406" s="6"/>
      <c r="D406" s="7"/>
      <c r="F406" s="6"/>
      <c r="H406" s="29"/>
      <c r="I406" s="30"/>
      <c r="L406" s="5"/>
      <c r="T406" s="6"/>
      <c r="U406" s="7"/>
      <c r="V406" s="5"/>
    </row>
    <row r="407" spans="3:22" ht="12.75" x14ac:dyDescent="0.2">
      <c r="C407" s="6"/>
      <c r="D407" s="7"/>
      <c r="F407" s="6"/>
      <c r="H407" s="29"/>
      <c r="I407" s="30"/>
      <c r="L407" s="5"/>
      <c r="T407" s="6"/>
      <c r="U407" s="7"/>
      <c r="V407" s="5"/>
    </row>
    <row r="408" spans="3:22" ht="12.75" x14ac:dyDescent="0.2">
      <c r="C408" s="6"/>
      <c r="D408" s="7"/>
      <c r="F408" s="6"/>
      <c r="H408" s="29"/>
      <c r="I408" s="30"/>
      <c r="L408" s="5"/>
      <c r="T408" s="6"/>
      <c r="U408" s="7"/>
      <c r="V408" s="5"/>
    </row>
    <row r="409" spans="3:22" ht="12.75" x14ac:dyDescent="0.2">
      <c r="C409" s="6"/>
      <c r="D409" s="7"/>
      <c r="F409" s="6"/>
      <c r="H409" s="29"/>
      <c r="I409" s="30"/>
      <c r="L409" s="5"/>
      <c r="T409" s="6"/>
      <c r="U409" s="7"/>
      <c r="V409" s="5"/>
    </row>
    <row r="410" spans="3:22" ht="12.75" x14ac:dyDescent="0.2">
      <c r="C410" s="6"/>
      <c r="D410" s="7"/>
      <c r="F410" s="6"/>
      <c r="H410" s="29"/>
      <c r="I410" s="30"/>
      <c r="L410" s="5"/>
      <c r="T410" s="6"/>
      <c r="U410" s="7"/>
      <c r="V410" s="5"/>
    </row>
    <row r="411" spans="3:22" ht="12.75" x14ac:dyDescent="0.2">
      <c r="C411" s="6"/>
      <c r="D411" s="7"/>
      <c r="F411" s="6"/>
      <c r="H411" s="29"/>
      <c r="I411" s="30"/>
      <c r="L411" s="5"/>
      <c r="T411" s="6"/>
      <c r="U411" s="7"/>
      <c r="V411" s="5"/>
    </row>
    <row r="412" spans="3:22" ht="12.75" x14ac:dyDescent="0.2">
      <c r="C412" s="6"/>
      <c r="D412" s="7"/>
      <c r="F412" s="6"/>
      <c r="H412" s="29"/>
      <c r="I412" s="30"/>
      <c r="L412" s="5"/>
      <c r="T412" s="6"/>
      <c r="U412" s="7"/>
      <c r="V412" s="5"/>
    </row>
    <row r="413" spans="3:22" ht="12.75" x14ac:dyDescent="0.2">
      <c r="C413" s="6"/>
      <c r="D413" s="7"/>
      <c r="F413" s="6"/>
      <c r="H413" s="29"/>
      <c r="I413" s="30"/>
      <c r="L413" s="5"/>
      <c r="T413" s="6"/>
      <c r="U413" s="7"/>
      <c r="V413" s="5"/>
    </row>
    <row r="414" spans="3:22" ht="12.75" x14ac:dyDescent="0.2">
      <c r="C414" s="6"/>
      <c r="D414" s="7"/>
      <c r="F414" s="6"/>
      <c r="H414" s="29"/>
      <c r="I414" s="30"/>
      <c r="L414" s="5"/>
      <c r="T414" s="6"/>
      <c r="U414" s="7"/>
      <c r="V414" s="5"/>
    </row>
    <row r="415" spans="3:22" ht="12.75" x14ac:dyDescent="0.2">
      <c r="C415" s="6"/>
      <c r="D415" s="7"/>
      <c r="F415" s="6"/>
      <c r="H415" s="29"/>
      <c r="I415" s="30"/>
      <c r="L415" s="5"/>
      <c r="T415" s="6"/>
      <c r="U415" s="7"/>
      <c r="V415" s="5"/>
    </row>
    <row r="416" spans="3:22" ht="12.75" x14ac:dyDescent="0.2">
      <c r="C416" s="6"/>
      <c r="D416" s="7"/>
      <c r="F416" s="6"/>
      <c r="H416" s="29"/>
      <c r="I416" s="30"/>
      <c r="L416" s="5"/>
      <c r="T416" s="6"/>
      <c r="U416" s="7"/>
      <c r="V416" s="5"/>
    </row>
    <row r="417" spans="3:22" ht="12.75" x14ac:dyDescent="0.2">
      <c r="C417" s="6"/>
      <c r="D417" s="7"/>
      <c r="F417" s="6"/>
      <c r="H417" s="29"/>
      <c r="I417" s="30"/>
      <c r="L417" s="5"/>
      <c r="T417" s="6"/>
      <c r="U417" s="7"/>
      <c r="V417" s="5"/>
    </row>
    <row r="418" spans="3:22" ht="12.75" x14ac:dyDescent="0.2">
      <c r="C418" s="6"/>
      <c r="D418" s="7"/>
      <c r="F418" s="6"/>
      <c r="H418" s="29"/>
      <c r="I418" s="30"/>
      <c r="L418" s="5"/>
      <c r="T418" s="6"/>
      <c r="U418" s="7"/>
      <c r="V418" s="5"/>
    </row>
    <row r="419" spans="3:22" ht="12.75" x14ac:dyDescent="0.2">
      <c r="C419" s="6"/>
      <c r="D419" s="7"/>
      <c r="F419" s="6"/>
      <c r="H419" s="29"/>
      <c r="I419" s="30"/>
      <c r="L419" s="5"/>
      <c r="T419" s="6"/>
      <c r="U419" s="7"/>
      <c r="V419" s="5"/>
    </row>
    <row r="420" spans="3:22" ht="12.75" x14ac:dyDescent="0.2">
      <c r="C420" s="6"/>
      <c r="D420" s="7"/>
      <c r="F420" s="6"/>
      <c r="H420" s="29"/>
      <c r="I420" s="30"/>
      <c r="L420" s="5"/>
      <c r="T420" s="6"/>
      <c r="U420" s="7"/>
      <c r="V420" s="5"/>
    </row>
    <row r="421" spans="3:22" ht="12.75" x14ac:dyDescent="0.2">
      <c r="C421" s="6"/>
      <c r="D421" s="7"/>
      <c r="F421" s="6"/>
      <c r="H421" s="29"/>
      <c r="I421" s="30"/>
      <c r="L421" s="5"/>
      <c r="T421" s="6"/>
      <c r="U421" s="7"/>
      <c r="V421" s="5"/>
    </row>
    <row r="422" spans="3:22" ht="12.75" x14ac:dyDescent="0.2">
      <c r="C422" s="6"/>
      <c r="D422" s="7"/>
      <c r="F422" s="6"/>
      <c r="H422" s="29"/>
      <c r="I422" s="30"/>
      <c r="L422" s="5"/>
      <c r="T422" s="6"/>
      <c r="U422" s="7"/>
      <c r="V422" s="5"/>
    </row>
    <row r="423" spans="3:22" ht="12.75" x14ac:dyDescent="0.2">
      <c r="C423" s="6"/>
      <c r="D423" s="7"/>
      <c r="F423" s="6"/>
      <c r="H423" s="29"/>
      <c r="I423" s="30"/>
      <c r="L423" s="5"/>
      <c r="T423" s="6"/>
      <c r="U423" s="7"/>
      <c r="V423" s="5"/>
    </row>
    <row r="424" spans="3:22" ht="12.75" x14ac:dyDescent="0.2">
      <c r="C424" s="6"/>
      <c r="D424" s="7"/>
      <c r="F424" s="6"/>
      <c r="H424" s="29"/>
      <c r="I424" s="30"/>
      <c r="L424" s="5"/>
      <c r="T424" s="6"/>
      <c r="U424" s="7"/>
      <c r="V424" s="5"/>
    </row>
    <row r="425" spans="3:22" ht="12.75" x14ac:dyDescent="0.2">
      <c r="C425" s="6"/>
      <c r="D425" s="7"/>
      <c r="F425" s="6"/>
      <c r="H425" s="29"/>
      <c r="I425" s="30"/>
      <c r="L425" s="5"/>
      <c r="T425" s="6"/>
      <c r="U425" s="7"/>
      <c r="V425" s="5"/>
    </row>
    <row r="426" spans="3:22" ht="12.75" x14ac:dyDescent="0.2">
      <c r="C426" s="6"/>
      <c r="D426" s="7"/>
      <c r="F426" s="6"/>
      <c r="H426" s="29"/>
      <c r="I426" s="30"/>
      <c r="L426" s="5"/>
      <c r="T426" s="6"/>
      <c r="U426" s="7"/>
      <c r="V426" s="5"/>
    </row>
    <row r="427" spans="3:22" ht="12.75" x14ac:dyDescent="0.2">
      <c r="C427" s="6"/>
      <c r="D427" s="7"/>
      <c r="F427" s="6"/>
      <c r="H427" s="29"/>
      <c r="I427" s="30"/>
      <c r="L427" s="5"/>
      <c r="T427" s="6"/>
      <c r="U427" s="7"/>
      <c r="V427" s="5"/>
    </row>
    <row r="428" spans="3:22" ht="12.75" x14ac:dyDescent="0.2">
      <c r="C428" s="6"/>
      <c r="D428" s="7"/>
      <c r="F428" s="6"/>
      <c r="H428" s="29"/>
      <c r="I428" s="30"/>
      <c r="L428" s="5"/>
      <c r="T428" s="6"/>
      <c r="U428" s="7"/>
      <c r="V428" s="5"/>
    </row>
    <row r="429" spans="3:22" ht="12.75" x14ac:dyDescent="0.2">
      <c r="C429" s="6"/>
      <c r="D429" s="7"/>
      <c r="F429" s="6"/>
      <c r="H429" s="29"/>
      <c r="I429" s="30"/>
      <c r="L429" s="5"/>
      <c r="T429" s="6"/>
      <c r="U429" s="7"/>
      <c r="V429" s="5"/>
    </row>
    <row r="430" spans="3:22" ht="12.75" x14ac:dyDescent="0.2">
      <c r="C430" s="6"/>
      <c r="D430" s="7"/>
      <c r="F430" s="6"/>
      <c r="H430" s="29"/>
      <c r="I430" s="30"/>
      <c r="L430" s="5"/>
      <c r="T430" s="6"/>
      <c r="U430" s="7"/>
      <c r="V430" s="5"/>
    </row>
    <row r="431" spans="3:22" ht="12.75" x14ac:dyDescent="0.2">
      <c r="C431" s="6"/>
      <c r="D431" s="7"/>
      <c r="F431" s="6"/>
      <c r="H431" s="29"/>
      <c r="I431" s="30"/>
      <c r="L431" s="5"/>
      <c r="T431" s="6"/>
      <c r="U431" s="7"/>
      <c r="V431" s="5"/>
    </row>
    <row r="432" spans="3:22" ht="12.75" x14ac:dyDescent="0.2">
      <c r="C432" s="6"/>
      <c r="D432" s="7"/>
      <c r="F432" s="6"/>
      <c r="H432" s="29"/>
      <c r="I432" s="30"/>
      <c r="L432" s="5"/>
      <c r="T432" s="6"/>
      <c r="U432" s="7"/>
      <c r="V432" s="5"/>
    </row>
    <row r="433" spans="3:22" ht="12.75" x14ac:dyDescent="0.2">
      <c r="C433" s="6"/>
      <c r="D433" s="7"/>
      <c r="F433" s="6"/>
      <c r="H433" s="29"/>
      <c r="I433" s="30"/>
      <c r="L433" s="5"/>
      <c r="T433" s="6"/>
      <c r="U433" s="7"/>
      <c r="V433" s="5"/>
    </row>
    <row r="434" spans="3:22" ht="12.75" x14ac:dyDescent="0.2">
      <c r="C434" s="6"/>
      <c r="D434" s="7"/>
      <c r="F434" s="6"/>
      <c r="H434" s="29"/>
      <c r="I434" s="30"/>
      <c r="L434" s="5"/>
      <c r="T434" s="6"/>
      <c r="U434" s="7"/>
      <c r="V434" s="5"/>
    </row>
    <row r="435" spans="3:22" ht="12.75" x14ac:dyDescent="0.2">
      <c r="C435" s="6"/>
      <c r="D435" s="7"/>
      <c r="F435" s="6"/>
      <c r="H435" s="29"/>
      <c r="I435" s="30"/>
      <c r="L435" s="5"/>
      <c r="T435" s="6"/>
      <c r="U435" s="7"/>
      <c r="V435" s="5"/>
    </row>
    <row r="436" spans="3:22" ht="12.75" x14ac:dyDescent="0.2">
      <c r="C436" s="6"/>
      <c r="D436" s="7"/>
      <c r="F436" s="6"/>
      <c r="H436" s="29"/>
      <c r="I436" s="30"/>
      <c r="L436" s="5"/>
      <c r="T436" s="6"/>
      <c r="U436" s="7"/>
      <c r="V436" s="5"/>
    </row>
    <row r="437" spans="3:22" ht="12.75" x14ac:dyDescent="0.2">
      <c r="C437" s="6"/>
      <c r="D437" s="7"/>
      <c r="F437" s="6"/>
      <c r="H437" s="29"/>
      <c r="I437" s="30"/>
      <c r="L437" s="5"/>
      <c r="T437" s="6"/>
      <c r="U437" s="7"/>
      <c r="V437" s="5"/>
    </row>
    <row r="438" spans="3:22" ht="12.75" x14ac:dyDescent="0.2">
      <c r="C438" s="6"/>
      <c r="D438" s="7"/>
      <c r="F438" s="6"/>
      <c r="H438" s="29"/>
      <c r="I438" s="30"/>
      <c r="L438" s="5"/>
      <c r="T438" s="6"/>
      <c r="U438" s="7"/>
      <c r="V438" s="5"/>
    </row>
    <row r="439" spans="3:22" ht="12.75" x14ac:dyDescent="0.2">
      <c r="C439" s="6"/>
      <c r="D439" s="7"/>
      <c r="F439" s="6"/>
      <c r="H439" s="29"/>
      <c r="I439" s="30"/>
      <c r="L439" s="5"/>
      <c r="T439" s="6"/>
      <c r="U439" s="7"/>
      <c r="V439" s="5"/>
    </row>
    <row r="440" spans="3:22" ht="12.75" x14ac:dyDescent="0.2">
      <c r="C440" s="6"/>
      <c r="D440" s="7"/>
      <c r="F440" s="6"/>
      <c r="H440" s="29"/>
      <c r="I440" s="30"/>
      <c r="L440" s="5"/>
      <c r="T440" s="6"/>
      <c r="U440" s="7"/>
      <c r="V440" s="5"/>
    </row>
    <row r="441" spans="3:22" ht="12.75" x14ac:dyDescent="0.2">
      <c r="C441" s="6"/>
      <c r="D441" s="7"/>
      <c r="F441" s="6"/>
      <c r="H441" s="29"/>
      <c r="I441" s="30"/>
      <c r="L441" s="5"/>
      <c r="T441" s="6"/>
      <c r="U441" s="7"/>
      <c r="V441" s="5"/>
    </row>
    <row r="442" spans="3:22" ht="12.75" x14ac:dyDescent="0.2">
      <c r="C442" s="6"/>
      <c r="D442" s="7"/>
      <c r="F442" s="6"/>
      <c r="H442" s="29"/>
      <c r="I442" s="30"/>
      <c r="L442" s="5"/>
      <c r="T442" s="6"/>
      <c r="U442" s="7"/>
      <c r="V442" s="5"/>
    </row>
    <row r="443" spans="3:22" ht="12.75" x14ac:dyDescent="0.2">
      <c r="C443" s="6"/>
      <c r="D443" s="7"/>
      <c r="F443" s="6"/>
      <c r="H443" s="29"/>
      <c r="I443" s="30"/>
      <c r="L443" s="5"/>
      <c r="T443" s="6"/>
      <c r="U443" s="7"/>
      <c r="V443" s="5"/>
    </row>
    <row r="444" spans="3:22" ht="12.75" x14ac:dyDescent="0.2">
      <c r="C444" s="6"/>
      <c r="D444" s="7"/>
      <c r="F444" s="6"/>
      <c r="H444" s="29"/>
      <c r="I444" s="30"/>
      <c r="L444" s="5"/>
      <c r="T444" s="6"/>
      <c r="U444" s="7"/>
      <c r="V444" s="5"/>
    </row>
    <row r="445" spans="3:22" ht="12.75" x14ac:dyDescent="0.2">
      <c r="C445" s="6"/>
      <c r="D445" s="7"/>
      <c r="F445" s="6"/>
      <c r="H445" s="29"/>
      <c r="I445" s="30"/>
      <c r="L445" s="5"/>
      <c r="T445" s="6"/>
      <c r="U445" s="7"/>
      <c r="V445" s="5"/>
    </row>
    <row r="446" spans="3:22" ht="12.75" x14ac:dyDescent="0.2">
      <c r="C446" s="6"/>
      <c r="D446" s="7"/>
      <c r="F446" s="6"/>
      <c r="H446" s="29"/>
      <c r="I446" s="30"/>
      <c r="L446" s="5"/>
      <c r="T446" s="6"/>
      <c r="U446" s="7"/>
      <c r="V446" s="5"/>
    </row>
    <row r="447" spans="3:22" ht="12.75" x14ac:dyDescent="0.2">
      <c r="C447" s="6"/>
      <c r="D447" s="7"/>
      <c r="F447" s="6"/>
      <c r="H447" s="29"/>
      <c r="I447" s="30"/>
      <c r="L447" s="5"/>
      <c r="T447" s="6"/>
      <c r="U447" s="7"/>
      <c r="V447" s="5"/>
    </row>
    <row r="448" spans="3:22" ht="12.75" x14ac:dyDescent="0.2">
      <c r="C448" s="6"/>
      <c r="D448" s="7"/>
      <c r="F448" s="6"/>
      <c r="H448" s="29"/>
      <c r="I448" s="30"/>
      <c r="L448" s="5"/>
      <c r="T448" s="6"/>
      <c r="U448" s="7"/>
      <c r="V448" s="5"/>
    </row>
    <row r="449" spans="3:22" ht="12.75" x14ac:dyDescent="0.2">
      <c r="C449" s="6"/>
      <c r="D449" s="7"/>
      <c r="F449" s="6"/>
      <c r="H449" s="29"/>
      <c r="I449" s="30"/>
      <c r="L449" s="5"/>
      <c r="T449" s="6"/>
      <c r="U449" s="7"/>
      <c r="V449" s="5"/>
    </row>
    <row r="450" spans="3:22" ht="12.75" x14ac:dyDescent="0.2">
      <c r="C450" s="6"/>
      <c r="D450" s="7"/>
      <c r="F450" s="6"/>
      <c r="H450" s="29"/>
      <c r="I450" s="30"/>
      <c r="L450" s="5"/>
      <c r="T450" s="6"/>
      <c r="U450" s="7"/>
      <c r="V450" s="5"/>
    </row>
    <row r="451" spans="3:22" ht="12.75" x14ac:dyDescent="0.2">
      <c r="C451" s="6"/>
      <c r="D451" s="7"/>
      <c r="F451" s="6"/>
      <c r="H451" s="29"/>
      <c r="I451" s="30"/>
      <c r="L451" s="5"/>
      <c r="T451" s="6"/>
      <c r="U451" s="7"/>
      <c r="V451" s="5"/>
    </row>
    <row r="452" spans="3:22" ht="12.75" x14ac:dyDescent="0.2">
      <c r="C452" s="6"/>
      <c r="D452" s="7"/>
      <c r="F452" s="6"/>
      <c r="H452" s="29"/>
      <c r="I452" s="30"/>
      <c r="L452" s="5"/>
      <c r="T452" s="6"/>
      <c r="U452" s="7"/>
      <c r="V452" s="5"/>
    </row>
    <row r="453" spans="3:22" ht="12.75" x14ac:dyDescent="0.2">
      <c r="C453" s="6"/>
      <c r="D453" s="7"/>
      <c r="F453" s="6"/>
      <c r="H453" s="29"/>
      <c r="I453" s="30"/>
      <c r="L453" s="5"/>
      <c r="T453" s="6"/>
      <c r="U453" s="7"/>
      <c r="V453" s="5"/>
    </row>
    <row r="454" spans="3:22" ht="12.75" x14ac:dyDescent="0.2">
      <c r="C454" s="6"/>
      <c r="D454" s="7"/>
      <c r="F454" s="6"/>
      <c r="H454" s="29"/>
      <c r="I454" s="30"/>
      <c r="L454" s="5"/>
      <c r="T454" s="6"/>
      <c r="U454" s="7"/>
      <c r="V454" s="5"/>
    </row>
    <row r="455" spans="3:22" ht="12.75" x14ac:dyDescent="0.2">
      <c r="C455" s="6"/>
      <c r="D455" s="7"/>
      <c r="F455" s="6"/>
      <c r="H455" s="29"/>
      <c r="I455" s="30"/>
      <c r="L455" s="5"/>
      <c r="T455" s="6"/>
      <c r="U455" s="7"/>
      <c r="V455" s="5"/>
    </row>
    <row r="456" spans="3:22" ht="12.75" x14ac:dyDescent="0.2">
      <c r="C456" s="6"/>
      <c r="D456" s="7"/>
      <c r="F456" s="6"/>
      <c r="H456" s="29"/>
      <c r="I456" s="30"/>
      <c r="L456" s="5"/>
      <c r="T456" s="6"/>
      <c r="U456" s="7"/>
      <c r="V456" s="5"/>
    </row>
    <row r="457" spans="3:22" ht="12.75" x14ac:dyDescent="0.2">
      <c r="C457" s="6"/>
      <c r="D457" s="7"/>
      <c r="F457" s="6"/>
      <c r="H457" s="29"/>
      <c r="I457" s="30"/>
      <c r="L457" s="5"/>
      <c r="T457" s="6"/>
      <c r="U457" s="7"/>
      <c r="V457" s="5"/>
    </row>
    <row r="458" spans="3:22" ht="12.75" x14ac:dyDescent="0.2">
      <c r="C458" s="6"/>
      <c r="D458" s="7"/>
      <c r="F458" s="6"/>
      <c r="H458" s="29"/>
      <c r="I458" s="30"/>
      <c r="L458" s="5"/>
      <c r="T458" s="6"/>
      <c r="U458" s="7"/>
      <c r="V458" s="5"/>
    </row>
    <row r="459" spans="3:22" ht="12.75" x14ac:dyDescent="0.2">
      <c r="C459" s="6"/>
      <c r="D459" s="7"/>
      <c r="F459" s="6"/>
      <c r="H459" s="29"/>
      <c r="I459" s="30"/>
      <c r="L459" s="5"/>
      <c r="T459" s="6"/>
      <c r="U459" s="7"/>
      <c r="V459" s="5"/>
    </row>
    <row r="460" spans="3:22" ht="12.75" x14ac:dyDescent="0.2">
      <c r="C460" s="6"/>
      <c r="D460" s="7"/>
      <c r="F460" s="6"/>
      <c r="H460" s="29"/>
      <c r="I460" s="30"/>
      <c r="L460" s="5"/>
      <c r="T460" s="6"/>
      <c r="U460" s="7"/>
      <c r="V460" s="5"/>
    </row>
    <row r="461" spans="3:22" ht="12.75" x14ac:dyDescent="0.2">
      <c r="C461" s="6"/>
      <c r="D461" s="7"/>
      <c r="F461" s="6"/>
      <c r="H461" s="29"/>
      <c r="I461" s="30"/>
      <c r="L461" s="5"/>
      <c r="T461" s="6"/>
      <c r="U461" s="7"/>
      <c r="V461" s="5"/>
    </row>
    <row r="462" spans="3:22" ht="12.75" x14ac:dyDescent="0.2">
      <c r="C462" s="6"/>
      <c r="D462" s="7"/>
      <c r="F462" s="6"/>
      <c r="H462" s="29"/>
      <c r="I462" s="30"/>
      <c r="L462" s="5"/>
      <c r="T462" s="6"/>
      <c r="U462" s="7"/>
      <c r="V462" s="5"/>
    </row>
    <row r="463" spans="3:22" ht="12.75" x14ac:dyDescent="0.2">
      <c r="C463" s="6"/>
      <c r="D463" s="7"/>
      <c r="F463" s="6"/>
      <c r="H463" s="29"/>
      <c r="I463" s="30"/>
      <c r="L463" s="5"/>
      <c r="T463" s="6"/>
      <c r="U463" s="7"/>
      <c r="V463" s="5"/>
    </row>
    <row r="464" spans="3:22" ht="12.75" x14ac:dyDescent="0.2">
      <c r="C464" s="6"/>
      <c r="D464" s="7"/>
      <c r="F464" s="6"/>
      <c r="H464" s="29"/>
      <c r="I464" s="30"/>
      <c r="L464" s="5"/>
      <c r="T464" s="6"/>
      <c r="U464" s="7"/>
      <c r="V464" s="5"/>
    </row>
    <row r="465" spans="3:22" ht="12.75" x14ac:dyDescent="0.2">
      <c r="C465" s="6"/>
      <c r="D465" s="7"/>
      <c r="F465" s="6"/>
      <c r="H465" s="29"/>
      <c r="I465" s="30"/>
      <c r="L465" s="5"/>
      <c r="T465" s="6"/>
      <c r="U465" s="7"/>
      <c r="V465" s="5"/>
    </row>
    <row r="466" spans="3:22" ht="12.75" x14ac:dyDescent="0.2">
      <c r="C466" s="6"/>
      <c r="D466" s="7"/>
      <c r="F466" s="6"/>
      <c r="H466" s="29"/>
      <c r="I466" s="30"/>
      <c r="L466" s="5"/>
      <c r="T466" s="6"/>
      <c r="U466" s="7"/>
      <c r="V466" s="5"/>
    </row>
    <row r="467" spans="3:22" ht="12.75" x14ac:dyDescent="0.2">
      <c r="C467" s="6"/>
      <c r="D467" s="7"/>
      <c r="F467" s="6"/>
      <c r="H467" s="29"/>
      <c r="I467" s="30"/>
      <c r="L467" s="5"/>
      <c r="T467" s="6"/>
      <c r="U467" s="7"/>
      <c r="V467" s="5"/>
    </row>
    <row r="468" spans="3:22" ht="12.75" x14ac:dyDescent="0.2">
      <c r="C468" s="6"/>
      <c r="D468" s="7"/>
      <c r="F468" s="6"/>
      <c r="H468" s="29"/>
      <c r="I468" s="30"/>
      <c r="L468" s="5"/>
      <c r="T468" s="6"/>
      <c r="U468" s="7"/>
      <c r="V468" s="5"/>
    </row>
    <row r="469" spans="3:22" ht="12.75" x14ac:dyDescent="0.2">
      <c r="C469" s="6"/>
      <c r="D469" s="7"/>
      <c r="F469" s="6"/>
      <c r="H469" s="29"/>
      <c r="I469" s="30"/>
      <c r="L469" s="5"/>
      <c r="T469" s="6"/>
      <c r="U469" s="7"/>
      <c r="V469" s="5"/>
    </row>
    <row r="470" spans="3:22" ht="12.75" x14ac:dyDescent="0.2">
      <c r="C470" s="6"/>
      <c r="D470" s="7"/>
      <c r="F470" s="6"/>
      <c r="H470" s="29"/>
      <c r="I470" s="30"/>
      <c r="L470" s="5"/>
      <c r="T470" s="6"/>
      <c r="U470" s="7"/>
      <c r="V470" s="5"/>
    </row>
    <row r="471" spans="3:22" ht="12.75" x14ac:dyDescent="0.2">
      <c r="C471" s="6"/>
      <c r="D471" s="7"/>
      <c r="F471" s="6"/>
      <c r="H471" s="29"/>
      <c r="I471" s="30"/>
      <c r="L471" s="5"/>
      <c r="T471" s="6"/>
      <c r="U471" s="7"/>
      <c r="V471" s="5"/>
    </row>
    <row r="472" spans="3:22" ht="12.75" x14ac:dyDescent="0.2">
      <c r="C472" s="6"/>
      <c r="D472" s="7"/>
      <c r="F472" s="6"/>
      <c r="H472" s="29"/>
      <c r="I472" s="30"/>
      <c r="L472" s="5"/>
      <c r="T472" s="6"/>
      <c r="U472" s="7"/>
      <c r="V472" s="5"/>
    </row>
    <row r="473" spans="3:22" ht="12.75" x14ac:dyDescent="0.2">
      <c r="C473" s="6"/>
      <c r="D473" s="7"/>
      <c r="F473" s="6"/>
      <c r="H473" s="29"/>
      <c r="I473" s="30"/>
      <c r="L473" s="5"/>
      <c r="T473" s="6"/>
      <c r="U473" s="7"/>
      <c r="V473" s="5"/>
    </row>
    <row r="474" spans="3:22" ht="12.75" x14ac:dyDescent="0.2">
      <c r="C474" s="6"/>
      <c r="D474" s="7"/>
      <c r="F474" s="6"/>
      <c r="H474" s="29"/>
      <c r="I474" s="30"/>
      <c r="L474" s="5"/>
      <c r="T474" s="6"/>
      <c r="U474" s="7"/>
      <c r="V474" s="5"/>
    </row>
    <row r="475" spans="3:22" ht="12.75" x14ac:dyDescent="0.2">
      <c r="C475" s="6"/>
      <c r="D475" s="7"/>
      <c r="F475" s="6"/>
      <c r="H475" s="29"/>
      <c r="I475" s="30"/>
      <c r="L475" s="5"/>
      <c r="T475" s="6"/>
      <c r="U475" s="7"/>
      <c r="V475" s="5"/>
    </row>
    <row r="476" spans="3:22" ht="12.75" x14ac:dyDescent="0.2">
      <c r="C476" s="6"/>
      <c r="D476" s="7"/>
      <c r="F476" s="6"/>
      <c r="H476" s="29"/>
      <c r="I476" s="30"/>
      <c r="L476" s="5"/>
      <c r="T476" s="6"/>
      <c r="U476" s="7"/>
      <c r="V476" s="5"/>
    </row>
    <row r="477" spans="3:22" ht="12.75" x14ac:dyDescent="0.2">
      <c r="C477" s="6"/>
      <c r="D477" s="7"/>
      <c r="F477" s="6"/>
      <c r="H477" s="29"/>
      <c r="I477" s="30"/>
      <c r="L477" s="5"/>
      <c r="T477" s="6"/>
      <c r="U477" s="7"/>
      <c r="V477" s="5"/>
    </row>
    <row r="478" spans="3:22" ht="12.75" x14ac:dyDescent="0.2">
      <c r="C478" s="6"/>
      <c r="D478" s="7"/>
      <c r="F478" s="6"/>
      <c r="H478" s="29"/>
      <c r="I478" s="30"/>
      <c r="L478" s="5"/>
      <c r="T478" s="6"/>
      <c r="U478" s="7"/>
      <c r="V478" s="5"/>
    </row>
    <row r="479" spans="3:22" ht="12.75" x14ac:dyDescent="0.2">
      <c r="C479" s="6"/>
      <c r="D479" s="7"/>
      <c r="F479" s="6"/>
      <c r="H479" s="29"/>
      <c r="I479" s="30"/>
      <c r="L479" s="5"/>
      <c r="T479" s="6"/>
      <c r="U479" s="7"/>
      <c r="V479" s="5"/>
    </row>
    <row r="480" spans="3:22" ht="12.75" x14ac:dyDescent="0.2">
      <c r="C480" s="6"/>
      <c r="D480" s="7"/>
      <c r="F480" s="6"/>
      <c r="H480" s="29"/>
      <c r="I480" s="30"/>
      <c r="L480" s="5"/>
      <c r="T480" s="6"/>
      <c r="U480" s="7"/>
      <c r="V480" s="5"/>
    </row>
    <row r="481" spans="3:22" ht="12.75" x14ac:dyDescent="0.2">
      <c r="C481" s="6"/>
      <c r="D481" s="7"/>
      <c r="F481" s="6"/>
      <c r="H481" s="29"/>
      <c r="I481" s="30"/>
      <c r="L481" s="5"/>
      <c r="T481" s="6"/>
      <c r="U481" s="7"/>
      <c r="V481" s="5"/>
    </row>
    <row r="482" spans="3:22" ht="12.75" x14ac:dyDescent="0.2">
      <c r="C482" s="6"/>
      <c r="D482" s="7"/>
      <c r="F482" s="6"/>
      <c r="H482" s="29"/>
      <c r="I482" s="30"/>
      <c r="L482" s="5"/>
      <c r="T482" s="6"/>
      <c r="U482" s="7"/>
      <c r="V482" s="5"/>
    </row>
    <row r="483" spans="3:22" ht="12.75" x14ac:dyDescent="0.2">
      <c r="C483" s="6"/>
      <c r="D483" s="7"/>
      <c r="F483" s="6"/>
      <c r="H483" s="29"/>
      <c r="I483" s="30"/>
      <c r="L483" s="5"/>
      <c r="T483" s="6"/>
      <c r="U483" s="7"/>
      <c r="V483" s="5"/>
    </row>
    <row r="484" spans="3:22" ht="12.75" x14ac:dyDescent="0.2">
      <c r="C484" s="6"/>
      <c r="D484" s="7"/>
      <c r="F484" s="6"/>
      <c r="H484" s="29"/>
      <c r="I484" s="30"/>
      <c r="L484" s="5"/>
      <c r="T484" s="6"/>
      <c r="U484" s="7"/>
      <c r="V484" s="5"/>
    </row>
    <row r="485" spans="3:22" ht="12.75" x14ac:dyDescent="0.2">
      <c r="C485" s="6"/>
      <c r="D485" s="7"/>
      <c r="F485" s="6"/>
      <c r="H485" s="29"/>
      <c r="I485" s="30"/>
      <c r="L485" s="5"/>
      <c r="T485" s="6"/>
      <c r="U485" s="7"/>
      <c r="V485" s="5"/>
    </row>
    <row r="486" spans="3:22" ht="12.75" x14ac:dyDescent="0.2">
      <c r="C486" s="6"/>
      <c r="D486" s="7"/>
      <c r="F486" s="6"/>
      <c r="H486" s="29"/>
      <c r="I486" s="30"/>
      <c r="L486" s="5"/>
      <c r="T486" s="6"/>
      <c r="U486" s="7"/>
      <c r="V486" s="5"/>
    </row>
    <row r="487" spans="3:22" ht="12.75" x14ac:dyDescent="0.2">
      <c r="C487" s="6"/>
      <c r="D487" s="7"/>
      <c r="F487" s="6"/>
      <c r="H487" s="29"/>
      <c r="I487" s="30"/>
      <c r="L487" s="5"/>
      <c r="T487" s="6"/>
      <c r="U487" s="7"/>
      <c r="V487" s="5"/>
    </row>
    <row r="488" spans="3:22" ht="12.75" x14ac:dyDescent="0.2">
      <c r="C488" s="6"/>
      <c r="D488" s="7"/>
      <c r="F488" s="6"/>
      <c r="H488" s="29"/>
      <c r="I488" s="30"/>
      <c r="L488" s="5"/>
      <c r="T488" s="6"/>
      <c r="U488" s="7"/>
      <c r="V488" s="5"/>
    </row>
    <row r="489" spans="3:22" ht="12.75" x14ac:dyDescent="0.2">
      <c r="C489" s="6"/>
      <c r="D489" s="7"/>
      <c r="F489" s="6"/>
      <c r="H489" s="29"/>
      <c r="I489" s="30"/>
      <c r="L489" s="5"/>
      <c r="T489" s="6"/>
      <c r="U489" s="7"/>
      <c r="V489" s="5"/>
    </row>
    <row r="490" spans="3:22" ht="12.75" x14ac:dyDescent="0.2">
      <c r="C490" s="6"/>
      <c r="D490" s="7"/>
      <c r="F490" s="6"/>
      <c r="H490" s="29"/>
      <c r="I490" s="30"/>
      <c r="L490" s="5"/>
      <c r="T490" s="6"/>
      <c r="U490" s="7"/>
      <c r="V490" s="5"/>
    </row>
    <row r="491" spans="3:22" ht="12.75" x14ac:dyDescent="0.2">
      <c r="C491" s="6"/>
      <c r="D491" s="7"/>
      <c r="F491" s="6"/>
      <c r="H491" s="29"/>
      <c r="I491" s="30"/>
      <c r="L491" s="5"/>
      <c r="T491" s="6"/>
      <c r="U491" s="7"/>
      <c r="V491" s="5"/>
    </row>
    <row r="492" spans="3:22" ht="12.75" x14ac:dyDescent="0.2">
      <c r="C492" s="6"/>
      <c r="D492" s="7"/>
      <c r="F492" s="6"/>
      <c r="H492" s="29"/>
      <c r="I492" s="30"/>
      <c r="L492" s="5"/>
      <c r="T492" s="6"/>
      <c r="U492" s="7"/>
      <c r="V492" s="5"/>
    </row>
    <row r="493" spans="3:22" ht="12.75" x14ac:dyDescent="0.2">
      <c r="C493" s="6"/>
      <c r="D493" s="7"/>
      <c r="F493" s="6"/>
      <c r="H493" s="29"/>
      <c r="I493" s="30"/>
      <c r="L493" s="5"/>
      <c r="T493" s="6"/>
      <c r="U493" s="7"/>
      <c r="V493" s="5"/>
    </row>
    <row r="494" spans="3:22" ht="12.75" x14ac:dyDescent="0.2">
      <c r="C494" s="6"/>
      <c r="D494" s="7"/>
      <c r="F494" s="6"/>
      <c r="H494" s="29"/>
      <c r="I494" s="30"/>
      <c r="L494" s="5"/>
      <c r="T494" s="6"/>
      <c r="U494" s="7"/>
      <c r="V494" s="5"/>
    </row>
    <row r="495" spans="3:22" ht="12.75" x14ac:dyDescent="0.2">
      <c r="C495" s="6"/>
      <c r="D495" s="7"/>
      <c r="F495" s="6"/>
      <c r="H495" s="29"/>
      <c r="I495" s="30"/>
      <c r="L495" s="5"/>
      <c r="T495" s="6"/>
      <c r="U495" s="7"/>
      <c r="V495" s="5"/>
    </row>
    <row r="496" spans="3:22" ht="12.75" x14ac:dyDescent="0.2">
      <c r="C496" s="6"/>
      <c r="D496" s="7"/>
      <c r="F496" s="6"/>
      <c r="H496" s="29"/>
      <c r="I496" s="30"/>
      <c r="L496" s="5"/>
      <c r="T496" s="6"/>
      <c r="U496" s="7"/>
      <c r="V496" s="5"/>
    </row>
    <row r="497" spans="3:22" ht="12.75" x14ac:dyDescent="0.2">
      <c r="C497" s="6"/>
      <c r="D497" s="7"/>
      <c r="F497" s="6"/>
      <c r="H497" s="29"/>
      <c r="I497" s="30"/>
      <c r="L497" s="5"/>
      <c r="T497" s="6"/>
      <c r="U497" s="7"/>
      <c r="V497" s="5"/>
    </row>
    <row r="498" spans="3:22" ht="12.75" x14ac:dyDescent="0.2">
      <c r="C498" s="6"/>
      <c r="D498" s="7"/>
      <c r="F498" s="6"/>
      <c r="H498" s="29"/>
      <c r="I498" s="30"/>
      <c r="L498" s="5"/>
      <c r="T498" s="6"/>
      <c r="U498" s="7"/>
      <c r="V498" s="5"/>
    </row>
    <row r="499" spans="3:22" ht="12.75" x14ac:dyDescent="0.2">
      <c r="C499" s="6"/>
      <c r="D499" s="7"/>
      <c r="F499" s="6"/>
      <c r="H499" s="29"/>
      <c r="I499" s="30"/>
      <c r="L499" s="5"/>
      <c r="T499" s="6"/>
      <c r="U499" s="7"/>
      <c r="V499" s="5"/>
    </row>
    <row r="500" spans="3:22" ht="12.75" x14ac:dyDescent="0.2">
      <c r="C500" s="6"/>
      <c r="D500" s="7"/>
      <c r="F500" s="6"/>
      <c r="H500" s="29"/>
      <c r="I500" s="30"/>
      <c r="L500" s="5"/>
      <c r="T500" s="6"/>
      <c r="U500" s="7"/>
      <c r="V500" s="5"/>
    </row>
    <row r="501" spans="3:22" ht="12.75" x14ac:dyDescent="0.2">
      <c r="C501" s="6"/>
      <c r="D501" s="7"/>
      <c r="F501" s="6"/>
      <c r="H501" s="29"/>
      <c r="I501" s="30"/>
      <c r="L501" s="5"/>
      <c r="T501" s="6"/>
      <c r="U501" s="7"/>
      <c r="V501" s="5"/>
    </row>
    <row r="502" spans="3:22" ht="12.75" x14ac:dyDescent="0.2">
      <c r="C502" s="6"/>
      <c r="D502" s="7"/>
      <c r="F502" s="6"/>
      <c r="H502" s="29"/>
      <c r="I502" s="30"/>
      <c r="L502" s="5"/>
      <c r="T502" s="6"/>
      <c r="U502" s="7"/>
      <c r="V502" s="5"/>
    </row>
    <row r="503" spans="3:22" ht="12.75" x14ac:dyDescent="0.2">
      <c r="C503" s="6"/>
      <c r="D503" s="7"/>
      <c r="F503" s="6"/>
      <c r="H503" s="29"/>
      <c r="I503" s="30"/>
      <c r="L503" s="5"/>
      <c r="T503" s="6"/>
      <c r="U503" s="7"/>
      <c r="V503" s="5"/>
    </row>
    <row r="504" spans="3:22" ht="12.75" x14ac:dyDescent="0.2">
      <c r="C504" s="6"/>
      <c r="D504" s="7"/>
      <c r="F504" s="6"/>
      <c r="H504" s="29"/>
      <c r="I504" s="30"/>
      <c r="L504" s="5"/>
      <c r="T504" s="6"/>
      <c r="U504" s="7"/>
      <c r="V504" s="5"/>
    </row>
    <row r="505" spans="3:22" ht="12.75" x14ac:dyDescent="0.2">
      <c r="C505" s="6"/>
      <c r="D505" s="7"/>
      <c r="F505" s="6"/>
      <c r="H505" s="29"/>
      <c r="I505" s="30"/>
      <c r="L505" s="5"/>
      <c r="T505" s="6"/>
      <c r="U505" s="7"/>
      <c r="V505" s="5"/>
    </row>
    <row r="506" spans="3:22" ht="12.75" x14ac:dyDescent="0.2">
      <c r="C506" s="6"/>
      <c r="D506" s="7"/>
      <c r="F506" s="6"/>
      <c r="H506" s="29"/>
      <c r="I506" s="30"/>
      <c r="L506" s="5"/>
      <c r="T506" s="6"/>
      <c r="U506" s="7"/>
      <c r="V506" s="5"/>
    </row>
    <row r="507" spans="3:22" ht="12.75" x14ac:dyDescent="0.2">
      <c r="C507" s="6"/>
      <c r="D507" s="7"/>
      <c r="F507" s="6"/>
      <c r="H507" s="29"/>
      <c r="I507" s="30"/>
      <c r="L507" s="5"/>
      <c r="T507" s="6"/>
      <c r="U507" s="7"/>
      <c r="V507" s="5"/>
    </row>
    <row r="508" spans="3:22" ht="12.75" x14ac:dyDescent="0.2">
      <c r="C508" s="6"/>
      <c r="D508" s="7"/>
      <c r="F508" s="6"/>
      <c r="H508" s="29"/>
      <c r="I508" s="30"/>
      <c r="L508" s="5"/>
      <c r="T508" s="6"/>
      <c r="U508" s="7"/>
      <c r="V508" s="5"/>
    </row>
    <row r="509" spans="3:22" ht="12.75" x14ac:dyDescent="0.2">
      <c r="C509" s="6"/>
      <c r="D509" s="7"/>
      <c r="F509" s="6"/>
      <c r="H509" s="29"/>
      <c r="I509" s="30"/>
      <c r="L509" s="5"/>
      <c r="T509" s="6"/>
      <c r="U509" s="7"/>
      <c r="V509" s="5"/>
    </row>
    <row r="510" spans="3:22" ht="12.75" x14ac:dyDescent="0.2">
      <c r="C510" s="6"/>
      <c r="D510" s="7"/>
      <c r="F510" s="6"/>
      <c r="H510" s="29"/>
      <c r="I510" s="30"/>
      <c r="L510" s="5"/>
      <c r="T510" s="6"/>
      <c r="U510" s="7"/>
      <c r="V510" s="5"/>
    </row>
    <row r="511" spans="3:22" ht="12.75" x14ac:dyDescent="0.2">
      <c r="C511" s="6"/>
      <c r="D511" s="7"/>
      <c r="F511" s="6"/>
      <c r="H511" s="29"/>
      <c r="I511" s="30"/>
      <c r="L511" s="5"/>
      <c r="T511" s="6"/>
      <c r="U511" s="7"/>
      <c r="V511" s="5"/>
    </row>
    <row r="512" spans="3:22" ht="12.75" x14ac:dyDescent="0.2">
      <c r="C512" s="6"/>
      <c r="D512" s="7"/>
      <c r="F512" s="6"/>
      <c r="H512" s="29"/>
      <c r="I512" s="30"/>
      <c r="L512" s="5"/>
      <c r="T512" s="6"/>
      <c r="U512" s="7"/>
      <c r="V512" s="5"/>
    </row>
    <row r="513" spans="3:22" ht="12.75" x14ac:dyDescent="0.2">
      <c r="C513" s="6"/>
      <c r="D513" s="7"/>
      <c r="F513" s="6"/>
      <c r="H513" s="29"/>
      <c r="I513" s="30"/>
      <c r="L513" s="5"/>
      <c r="T513" s="6"/>
      <c r="U513" s="7"/>
      <c r="V513" s="5"/>
    </row>
    <row r="514" spans="3:22" ht="12.75" x14ac:dyDescent="0.2">
      <c r="C514" s="6"/>
      <c r="D514" s="7"/>
      <c r="F514" s="6"/>
      <c r="H514" s="29"/>
      <c r="I514" s="30"/>
      <c r="L514" s="5"/>
      <c r="T514" s="6"/>
      <c r="U514" s="7"/>
      <c r="V514" s="5"/>
    </row>
    <row r="515" spans="3:22" ht="12.75" x14ac:dyDescent="0.2">
      <c r="C515" s="6"/>
      <c r="D515" s="7"/>
      <c r="F515" s="6"/>
      <c r="H515" s="29"/>
      <c r="I515" s="30"/>
      <c r="L515" s="5"/>
      <c r="T515" s="6"/>
      <c r="U515" s="7"/>
      <c r="V515" s="5"/>
    </row>
    <row r="516" spans="3:22" ht="12.75" x14ac:dyDescent="0.2">
      <c r="C516" s="6"/>
      <c r="D516" s="7"/>
      <c r="F516" s="6"/>
      <c r="H516" s="29"/>
      <c r="I516" s="30"/>
      <c r="L516" s="5"/>
      <c r="T516" s="6"/>
      <c r="U516" s="7"/>
      <c r="V516" s="5"/>
    </row>
    <row r="517" spans="3:22" ht="12.75" x14ac:dyDescent="0.2">
      <c r="C517" s="6"/>
      <c r="D517" s="7"/>
      <c r="F517" s="6"/>
      <c r="H517" s="29"/>
      <c r="I517" s="30"/>
      <c r="L517" s="5"/>
      <c r="T517" s="6"/>
      <c r="U517" s="7"/>
      <c r="V517" s="5"/>
    </row>
    <row r="518" spans="3:22" ht="12.75" x14ac:dyDescent="0.2">
      <c r="C518" s="6"/>
      <c r="D518" s="7"/>
      <c r="F518" s="6"/>
      <c r="H518" s="29"/>
      <c r="I518" s="30"/>
      <c r="L518" s="5"/>
      <c r="T518" s="6"/>
      <c r="U518" s="7"/>
      <c r="V518" s="5"/>
    </row>
    <row r="519" spans="3:22" ht="12.75" x14ac:dyDescent="0.2">
      <c r="C519" s="6"/>
      <c r="D519" s="7"/>
      <c r="F519" s="6"/>
      <c r="H519" s="29"/>
      <c r="I519" s="30"/>
      <c r="L519" s="5"/>
      <c r="T519" s="6"/>
      <c r="U519" s="7"/>
      <c r="V519" s="5"/>
    </row>
    <row r="520" spans="3:22" ht="12.75" x14ac:dyDescent="0.2">
      <c r="C520" s="6"/>
      <c r="D520" s="7"/>
      <c r="F520" s="6"/>
      <c r="H520" s="29"/>
      <c r="I520" s="30"/>
      <c r="L520" s="5"/>
      <c r="T520" s="6"/>
      <c r="U520" s="7"/>
      <c r="V520" s="5"/>
    </row>
    <row r="521" spans="3:22" ht="12.75" x14ac:dyDescent="0.2">
      <c r="C521" s="6"/>
      <c r="D521" s="7"/>
      <c r="F521" s="6"/>
      <c r="H521" s="29"/>
      <c r="I521" s="30"/>
      <c r="L521" s="5"/>
      <c r="T521" s="6"/>
      <c r="U521" s="7"/>
      <c r="V521" s="5"/>
    </row>
    <row r="522" spans="3:22" ht="12.75" x14ac:dyDescent="0.2">
      <c r="C522" s="6"/>
      <c r="D522" s="7"/>
      <c r="F522" s="6"/>
      <c r="H522" s="29"/>
      <c r="I522" s="30"/>
      <c r="L522" s="5"/>
      <c r="T522" s="6"/>
      <c r="U522" s="7"/>
      <c r="V522" s="5"/>
    </row>
    <row r="523" spans="3:22" ht="12.75" x14ac:dyDescent="0.2">
      <c r="C523" s="6"/>
      <c r="D523" s="7"/>
      <c r="F523" s="6"/>
      <c r="H523" s="29"/>
      <c r="I523" s="30"/>
      <c r="L523" s="5"/>
      <c r="T523" s="6"/>
      <c r="U523" s="7"/>
      <c r="V523" s="5"/>
    </row>
    <row r="524" spans="3:22" ht="12.75" x14ac:dyDescent="0.2">
      <c r="C524" s="6"/>
      <c r="D524" s="7"/>
      <c r="F524" s="6"/>
      <c r="H524" s="29"/>
      <c r="I524" s="30"/>
      <c r="L524" s="5"/>
      <c r="T524" s="6"/>
      <c r="U524" s="7"/>
      <c r="V524" s="5"/>
    </row>
    <row r="525" spans="3:22" ht="12.75" x14ac:dyDescent="0.2">
      <c r="C525" s="6"/>
      <c r="D525" s="7"/>
      <c r="F525" s="6"/>
      <c r="H525" s="29"/>
      <c r="I525" s="30"/>
      <c r="L525" s="5"/>
      <c r="T525" s="6"/>
      <c r="U525" s="7"/>
      <c r="V525" s="5"/>
    </row>
    <row r="526" spans="3:22" ht="12.75" x14ac:dyDescent="0.2">
      <c r="C526" s="6"/>
      <c r="D526" s="7"/>
      <c r="F526" s="6"/>
      <c r="H526" s="29"/>
      <c r="I526" s="30"/>
      <c r="L526" s="5"/>
      <c r="T526" s="6"/>
      <c r="U526" s="7"/>
      <c r="V526" s="5"/>
    </row>
    <row r="527" spans="3:22" ht="12.75" x14ac:dyDescent="0.2">
      <c r="C527" s="6"/>
      <c r="D527" s="7"/>
      <c r="F527" s="6"/>
      <c r="H527" s="29"/>
      <c r="I527" s="30"/>
      <c r="L527" s="5"/>
      <c r="T527" s="6"/>
      <c r="U527" s="7"/>
      <c r="V527" s="5"/>
    </row>
    <row r="528" spans="3:22" ht="12.75" x14ac:dyDescent="0.2">
      <c r="C528" s="6"/>
      <c r="D528" s="7"/>
      <c r="F528" s="6"/>
      <c r="H528" s="29"/>
      <c r="I528" s="30"/>
      <c r="L528" s="5"/>
      <c r="T528" s="6"/>
      <c r="U528" s="7"/>
      <c r="V528" s="5"/>
    </row>
    <row r="529" spans="3:22" ht="12.75" x14ac:dyDescent="0.2">
      <c r="C529" s="6"/>
      <c r="D529" s="7"/>
      <c r="F529" s="6"/>
      <c r="H529" s="29"/>
      <c r="I529" s="30"/>
      <c r="L529" s="5"/>
      <c r="T529" s="6"/>
      <c r="U529" s="7"/>
      <c r="V529" s="5"/>
    </row>
    <row r="530" spans="3:22" ht="12.75" x14ac:dyDescent="0.2">
      <c r="C530" s="6"/>
      <c r="D530" s="7"/>
      <c r="F530" s="6"/>
      <c r="H530" s="29"/>
      <c r="I530" s="30"/>
      <c r="L530" s="5"/>
      <c r="T530" s="6"/>
      <c r="U530" s="7"/>
      <c r="V530" s="5"/>
    </row>
    <row r="531" spans="3:22" ht="12.75" x14ac:dyDescent="0.2">
      <c r="C531" s="6"/>
      <c r="D531" s="7"/>
      <c r="F531" s="6"/>
      <c r="H531" s="29"/>
      <c r="I531" s="30"/>
      <c r="L531" s="5"/>
      <c r="T531" s="6"/>
      <c r="U531" s="7"/>
      <c r="V531" s="5"/>
    </row>
    <row r="532" spans="3:22" ht="12.75" x14ac:dyDescent="0.2">
      <c r="C532" s="6"/>
      <c r="D532" s="7"/>
      <c r="F532" s="6"/>
      <c r="H532" s="29"/>
      <c r="I532" s="30"/>
      <c r="L532" s="5"/>
      <c r="T532" s="6"/>
      <c r="U532" s="7"/>
      <c r="V532" s="5"/>
    </row>
    <row r="533" spans="3:22" ht="12.75" x14ac:dyDescent="0.2">
      <c r="C533" s="6"/>
      <c r="D533" s="7"/>
      <c r="F533" s="6"/>
      <c r="H533" s="29"/>
      <c r="I533" s="30"/>
      <c r="L533" s="5"/>
      <c r="T533" s="6"/>
      <c r="U533" s="7"/>
      <c r="V533" s="5"/>
    </row>
    <row r="534" spans="3:22" ht="12.75" x14ac:dyDescent="0.2">
      <c r="C534" s="6"/>
      <c r="D534" s="7"/>
      <c r="F534" s="6"/>
      <c r="H534" s="29"/>
      <c r="I534" s="30"/>
      <c r="L534" s="5"/>
      <c r="T534" s="6"/>
      <c r="U534" s="7"/>
      <c r="V534" s="5"/>
    </row>
    <row r="535" spans="3:22" ht="12.75" x14ac:dyDescent="0.2">
      <c r="C535" s="6"/>
      <c r="D535" s="7"/>
      <c r="F535" s="6"/>
      <c r="H535" s="29"/>
      <c r="I535" s="30"/>
      <c r="L535" s="5"/>
      <c r="T535" s="6"/>
      <c r="U535" s="7"/>
      <c r="V535" s="5"/>
    </row>
    <row r="536" spans="3:22" ht="12.75" x14ac:dyDescent="0.2">
      <c r="C536" s="6"/>
      <c r="D536" s="7"/>
      <c r="F536" s="6"/>
      <c r="H536" s="29"/>
      <c r="I536" s="30"/>
      <c r="L536" s="5"/>
      <c r="T536" s="6"/>
      <c r="U536" s="7"/>
      <c r="V536" s="5"/>
    </row>
    <row r="537" spans="3:22" ht="12.75" x14ac:dyDescent="0.2">
      <c r="C537" s="6"/>
      <c r="D537" s="7"/>
      <c r="F537" s="6"/>
      <c r="H537" s="29"/>
      <c r="I537" s="30"/>
      <c r="L537" s="5"/>
      <c r="T537" s="6"/>
      <c r="U537" s="7"/>
      <c r="V537" s="5"/>
    </row>
    <row r="538" spans="3:22" ht="12.75" x14ac:dyDescent="0.2">
      <c r="C538" s="6"/>
      <c r="D538" s="7"/>
      <c r="F538" s="6"/>
      <c r="H538" s="29"/>
      <c r="I538" s="30"/>
      <c r="L538" s="5"/>
      <c r="T538" s="6"/>
      <c r="U538" s="7"/>
      <c r="V538" s="5"/>
    </row>
    <row r="539" spans="3:22" ht="12.75" x14ac:dyDescent="0.2">
      <c r="C539" s="6"/>
      <c r="D539" s="7"/>
      <c r="F539" s="6"/>
      <c r="H539" s="29"/>
      <c r="I539" s="30"/>
      <c r="L539" s="5"/>
      <c r="T539" s="6"/>
      <c r="U539" s="7"/>
      <c r="V539" s="5"/>
    </row>
    <row r="540" spans="3:22" ht="12.75" x14ac:dyDescent="0.2">
      <c r="C540" s="6"/>
      <c r="D540" s="7"/>
      <c r="F540" s="6"/>
      <c r="H540" s="29"/>
      <c r="I540" s="30"/>
      <c r="L540" s="5"/>
      <c r="T540" s="6"/>
      <c r="U540" s="7"/>
      <c r="V540" s="5"/>
    </row>
    <row r="541" spans="3:22" ht="12.75" x14ac:dyDescent="0.2">
      <c r="C541" s="6"/>
      <c r="D541" s="7"/>
      <c r="F541" s="6"/>
      <c r="H541" s="29"/>
      <c r="I541" s="30"/>
      <c r="L541" s="5"/>
      <c r="T541" s="6"/>
      <c r="U541" s="7"/>
      <c r="V541" s="5"/>
    </row>
    <row r="542" spans="3:22" ht="12.75" x14ac:dyDescent="0.2">
      <c r="C542" s="6"/>
      <c r="D542" s="7"/>
      <c r="F542" s="6"/>
      <c r="H542" s="29"/>
      <c r="I542" s="30"/>
      <c r="L542" s="5"/>
      <c r="T542" s="6"/>
      <c r="U542" s="7"/>
      <c r="V542" s="5"/>
    </row>
    <row r="543" spans="3:22" ht="12.75" x14ac:dyDescent="0.2">
      <c r="C543" s="6"/>
      <c r="D543" s="7"/>
      <c r="F543" s="6"/>
      <c r="H543" s="29"/>
      <c r="I543" s="30"/>
      <c r="L543" s="5"/>
      <c r="T543" s="6"/>
      <c r="U543" s="7"/>
      <c r="V543" s="5"/>
    </row>
    <row r="544" spans="3:22" ht="12.75" x14ac:dyDescent="0.2">
      <c r="C544" s="6"/>
      <c r="D544" s="7"/>
      <c r="F544" s="6"/>
      <c r="H544" s="29"/>
      <c r="I544" s="30"/>
      <c r="L544" s="5"/>
      <c r="T544" s="6"/>
      <c r="U544" s="7"/>
      <c r="V544" s="5"/>
    </row>
    <row r="545" spans="3:22" ht="12.75" x14ac:dyDescent="0.2">
      <c r="C545" s="6"/>
      <c r="D545" s="7"/>
      <c r="F545" s="6"/>
      <c r="H545" s="29"/>
      <c r="I545" s="30"/>
      <c r="L545" s="5"/>
      <c r="T545" s="6"/>
      <c r="U545" s="7"/>
      <c r="V545" s="5"/>
    </row>
    <row r="546" spans="3:22" ht="12.75" x14ac:dyDescent="0.2">
      <c r="C546" s="6"/>
      <c r="D546" s="7"/>
      <c r="F546" s="6"/>
      <c r="H546" s="29"/>
      <c r="I546" s="30"/>
      <c r="L546" s="5"/>
      <c r="T546" s="6"/>
      <c r="U546" s="7"/>
      <c r="V546" s="5"/>
    </row>
    <row r="547" spans="3:22" ht="12.75" x14ac:dyDescent="0.2">
      <c r="C547" s="6"/>
      <c r="D547" s="7"/>
      <c r="F547" s="6"/>
      <c r="H547" s="29"/>
      <c r="I547" s="30"/>
      <c r="L547" s="5"/>
      <c r="T547" s="6"/>
      <c r="U547" s="7"/>
      <c r="V547" s="5"/>
    </row>
    <row r="548" spans="3:22" ht="12.75" x14ac:dyDescent="0.2">
      <c r="C548" s="6"/>
      <c r="D548" s="7"/>
      <c r="F548" s="6"/>
      <c r="H548" s="29"/>
      <c r="I548" s="30"/>
      <c r="L548" s="5"/>
      <c r="T548" s="6"/>
      <c r="U548" s="7"/>
      <c r="V548" s="5"/>
    </row>
    <row r="549" spans="3:22" ht="12.75" x14ac:dyDescent="0.2">
      <c r="C549" s="6"/>
      <c r="D549" s="7"/>
      <c r="F549" s="6"/>
      <c r="H549" s="29"/>
      <c r="I549" s="30"/>
      <c r="L549" s="5"/>
      <c r="T549" s="6"/>
      <c r="U549" s="7"/>
      <c r="V549" s="5"/>
    </row>
    <row r="550" spans="3:22" ht="12.75" x14ac:dyDescent="0.2">
      <c r="C550" s="6"/>
      <c r="D550" s="7"/>
      <c r="F550" s="6"/>
      <c r="H550" s="29"/>
      <c r="I550" s="30"/>
      <c r="L550" s="5"/>
      <c r="T550" s="6"/>
      <c r="U550" s="7"/>
      <c r="V550" s="5"/>
    </row>
    <row r="551" spans="3:22" ht="12.75" x14ac:dyDescent="0.2">
      <c r="C551" s="6"/>
      <c r="D551" s="7"/>
      <c r="F551" s="6"/>
      <c r="H551" s="29"/>
      <c r="I551" s="30"/>
      <c r="L551" s="5"/>
      <c r="T551" s="6"/>
      <c r="U551" s="7"/>
      <c r="V551" s="5"/>
    </row>
    <row r="552" spans="3:22" ht="12.75" x14ac:dyDescent="0.2">
      <c r="C552" s="6"/>
      <c r="D552" s="7"/>
      <c r="F552" s="6"/>
      <c r="H552" s="29"/>
      <c r="I552" s="30"/>
      <c r="L552" s="5"/>
      <c r="T552" s="6"/>
      <c r="U552" s="7"/>
      <c r="V552" s="5"/>
    </row>
    <row r="553" spans="3:22" ht="12.75" x14ac:dyDescent="0.2">
      <c r="C553" s="6"/>
      <c r="D553" s="7"/>
      <c r="F553" s="6"/>
      <c r="H553" s="29"/>
      <c r="I553" s="30"/>
      <c r="L553" s="5"/>
      <c r="T553" s="6"/>
      <c r="U553" s="7"/>
      <c r="V553" s="5"/>
    </row>
    <row r="554" spans="3:22" ht="12.75" x14ac:dyDescent="0.2">
      <c r="C554" s="6"/>
      <c r="D554" s="7"/>
      <c r="F554" s="6"/>
      <c r="H554" s="29"/>
      <c r="I554" s="30"/>
      <c r="L554" s="5"/>
      <c r="T554" s="6"/>
      <c r="U554" s="7"/>
      <c r="V554" s="5"/>
    </row>
    <row r="555" spans="3:22" ht="12.75" x14ac:dyDescent="0.2">
      <c r="C555" s="6"/>
      <c r="D555" s="7"/>
      <c r="F555" s="6"/>
      <c r="H555" s="29"/>
      <c r="I555" s="30"/>
      <c r="L555" s="5"/>
      <c r="T555" s="6"/>
      <c r="U555" s="7"/>
      <c r="V555" s="5"/>
    </row>
    <row r="556" spans="3:22" ht="12.75" x14ac:dyDescent="0.2">
      <c r="C556" s="6"/>
      <c r="D556" s="7"/>
      <c r="F556" s="6"/>
      <c r="H556" s="29"/>
      <c r="I556" s="30"/>
      <c r="L556" s="5"/>
      <c r="T556" s="6"/>
      <c r="U556" s="7"/>
      <c r="V556" s="5"/>
    </row>
    <row r="557" spans="3:22" ht="12.75" x14ac:dyDescent="0.2">
      <c r="C557" s="6"/>
      <c r="D557" s="7"/>
      <c r="F557" s="6"/>
      <c r="H557" s="29"/>
      <c r="I557" s="30"/>
      <c r="L557" s="5"/>
      <c r="T557" s="6"/>
      <c r="U557" s="7"/>
      <c r="V557" s="5"/>
    </row>
    <row r="558" spans="3:22" ht="12.75" x14ac:dyDescent="0.2">
      <c r="C558" s="6"/>
      <c r="D558" s="7"/>
      <c r="F558" s="6"/>
      <c r="H558" s="29"/>
      <c r="I558" s="30"/>
      <c r="L558" s="5"/>
      <c r="T558" s="6"/>
      <c r="U558" s="7"/>
      <c r="V558" s="5"/>
    </row>
    <row r="559" spans="3:22" ht="12.75" x14ac:dyDescent="0.2">
      <c r="C559" s="6"/>
      <c r="D559" s="7"/>
      <c r="F559" s="6"/>
      <c r="H559" s="29"/>
      <c r="I559" s="30"/>
      <c r="L559" s="5"/>
      <c r="T559" s="6"/>
      <c r="U559" s="7"/>
      <c r="V559" s="5"/>
    </row>
    <row r="560" spans="3:22" ht="12.75" x14ac:dyDescent="0.2">
      <c r="C560" s="6"/>
      <c r="D560" s="7"/>
      <c r="F560" s="6"/>
      <c r="H560" s="29"/>
      <c r="I560" s="30"/>
      <c r="L560" s="5"/>
      <c r="T560" s="6"/>
      <c r="U560" s="7"/>
      <c r="V560" s="5"/>
    </row>
    <row r="561" spans="3:22" ht="12.75" x14ac:dyDescent="0.2">
      <c r="C561" s="6"/>
      <c r="D561" s="7"/>
      <c r="F561" s="6"/>
      <c r="H561" s="29"/>
      <c r="I561" s="30"/>
      <c r="L561" s="5"/>
      <c r="T561" s="6"/>
      <c r="U561" s="7"/>
      <c r="V561" s="5"/>
    </row>
    <row r="562" spans="3:22" ht="12.75" x14ac:dyDescent="0.2">
      <c r="C562" s="6"/>
      <c r="D562" s="7"/>
      <c r="F562" s="6"/>
      <c r="H562" s="29"/>
      <c r="I562" s="30"/>
      <c r="L562" s="5"/>
      <c r="T562" s="6"/>
      <c r="U562" s="7"/>
      <c r="V562" s="5"/>
    </row>
    <row r="563" spans="3:22" ht="12.75" x14ac:dyDescent="0.2">
      <c r="C563" s="6"/>
      <c r="D563" s="7"/>
      <c r="F563" s="6"/>
      <c r="H563" s="29"/>
      <c r="I563" s="30"/>
      <c r="L563" s="5"/>
      <c r="T563" s="6"/>
      <c r="U563" s="7"/>
      <c r="V563" s="5"/>
    </row>
    <row r="564" spans="3:22" ht="12.75" x14ac:dyDescent="0.2">
      <c r="C564" s="6"/>
      <c r="D564" s="7"/>
      <c r="F564" s="6"/>
      <c r="H564" s="29"/>
      <c r="I564" s="30"/>
      <c r="L564" s="5"/>
      <c r="T564" s="6"/>
      <c r="U564" s="7"/>
      <c r="V564" s="5"/>
    </row>
    <row r="565" spans="3:22" ht="12.75" x14ac:dyDescent="0.2">
      <c r="C565" s="6"/>
      <c r="D565" s="7"/>
      <c r="F565" s="6"/>
      <c r="H565" s="29"/>
      <c r="I565" s="30"/>
      <c r="L565" s="5"/>
      <c r="T565" s="6"/>
      <c r="U565" s="7"/>
      <c r="V565" s="5"/>
    </row>
    <row r="566" spans="3:22" ht="12.75" x14ac:dyDescent="0.2">
      <c r="C566" s="6"/>
      <c r="D566" s="7"/>
      <c r="F566" s="6"/>
      <c r="H566" s="29"/>
      <c r="I566" s="30"/>
      <c r="L566" s="5"/>
      <c r="T566" s="6"/>
      <c r="U566" s="7"/>
      <c r="V566" s="5"/>
    </row>
    <row r="567" spans="3:22" ht="12.75" x14ac:dyDescent="0.2">
      <c r="C567" s="6"/>
      <c r="D567" s="7"/>
      <c r="F567" s="6"/>
      <c r="H567" s="29"/>
      <c r="I567" s="30"/>
      <c r="L567" s="5"/>
      <c r="T567" s="6"/>
      <c r="U567" s="7"/>
      <c r="V567" s="5"/>
    </row>
    <row r="568" spans="3:22" ht="12.75" x14ac:dyDescent="0.2">
      <c r="C568" s="6"/>
      <c r="D568" s="7"/>
      <c r="F568" s="6"/>
      <c r="H568" s="29"/>
      <c r="I568" s="30"/>
      <c r="L568" s="5"/>
      <c r="T568" s="6"/>
      <c r="U568" s="7"/>
      <c r="V568" s="5"/>
    </row>
    <row r="569" spans="3:22" ht="12.75" x14ac:dyDescent="0.2">
      <c r="C569" s="6"/>
      <c r="D569" s="7"/>
      <c r="F569" s="6"/>
      <c r="H569" s="29"/>
      <c r="I569" s="30"/>
      <c r="L569" s="5"/>
      <c r="T569" s="6"/>
      <c r="U569" s="7"/>
      <c r="V569" s="5"/>
    </row>
    <row r="570" spans="3:22" ht="12.75" x14ac:dyDescent="0.2">
      <c r="C570" s="6"/>
      <c r="D570" s="7"/>
      <c r="F570" s="6"/>
      <c r="H570" s="29"/>
      <c r="I570" s="30"/>
      <c r="L570" s="5"/>
      <c r="T570" s="6"/>
      <c r="U570" s="7"/>
      <c r="V570" s="5"/>
    </row>
    <row r="571" spans="3:22" ht="12.75" x14ac:dyDescent="0.2">
      <c r="C571" s="6"/>
      <c r="D571" s="7"/>
      <c r="F571" s="6"/>
      <c r="H571" s="29"/>
      <c r="I571" s="30"/>
      <c r="L571" s="5"/>
      <c r="T571" s="6"/>
      <c r="U571" s="7"/>
      <c r="V571" s="5"/>
    </row>
    <row r="572" spans="3:22" ht="12.75" x14ac:dyDescent="0.2">
      <c r="C572" s="6"/>
      <c r="D572" s="7"/>
      <c r="F572" s="6"/>
      <c r="H572" s="29"/>
      <c r="I572" s="30"/>
      <c r="L572" s="5"/>
      <c r="T572" s="6"/>
      <c r="U572" s="7"/>
      <c r="V572" s="5"/>
    </row>
    <row r="573" spans="3:22" ht="12.75" x14ac:dyDescent="0.2">
      <c r="C573" s="6"/>
      <c r="D573" s="7"/>
      <c r="F573" s="6"/>
      <c r="H573" s="29"/>
      <c r="I573" s="30"/>
      <c r="L573" s="5"/>
      <c r="T573" s="6"/>
      <c r="U573" s="7"/>
      <c r="V573" s="5"/>
    </row>
    <row r="574" spans="3:22" ht="12.75" x14ac:dyDescent="0.2">
      <c r="C574" s="6"/>
      <c r="D574" s="7"/>
      <c r="F574" s="6"/>
      <c r="H574" s="29"/>
      <c r="I574" s="30"/>
      <c r="L574" s="5"/>
      <c r="T574" s="6"/>
      <c r="U574" s="7"/>
      <c r="V574" s="5"/>
    </row>
    <row r="575" spans="3:22" ht="12.75" x14ac:dyDescent="0.2">
      <c r="C575" s="6"/>
      <c r="D575" s="7"/>
      <c r="F575" s="6"/>
      <c r="H575" s="29"/>
      <c r="I575" s="30"/>
      <c r="L575" s="5"/>
      <c r="T575" s="6"/>
      <c r="U575" s="7"/>
      <c r="V575" s="5"/>
    </row>
    <row r="576" spans="3:22" ht="12.75" x14ac:dyDescent="0.2">
      <c r="C576" s="6"/>
      <c r="D576" s="7"/>
      <c r="F576" s="6"/>
      <c r="H576" s="29"/>
      <c r="I576" s="30"/>
      <c r="L576" s="5"/>
      <c r="T576" s="6"/>
      <c r="U576" s="7"/>
      <c r="V576" s="5"/>
    </row>
    <row r="577" spans="3:22" ht="12.75" x14ac:dyDescent="0.2">
      <c r="C577" s="6"/>
      <c r="D577" s="7"/>
      <c r="F577" s="6"/>
      <c r="H577" s="29"/>
      <c r="I577" s="30"/>
      <c r="L577" s="5"/>
      <c r="T577" s="6"/>
      <c r="U577" s="7"/>
      <c r="V577" s="5"/>
    </row>
    <row r="578" spans="3:22" ht="12.75" x14ac:dyDescent="0.2">
      <c r="C578" s="6"/>
      <c r="D578" s="7"/>
      <c r="F578" s="6"/>
      <c r="H578" s="29"/>
      <c r="I578" s="30"/>
      <c r="L578" s="5"/>
      <c r="T578" s="6"/>
      <c r="U578" s="7"/>
      <c r="V578" s="5"/>
    </row>
    <row r="579" spans="3:22" ht="12.75" x14ac:dyDescent="0.2">
      <c r="C579" s="6"/>
      <c r="D579" s="7"/>
      <c r="F579" s="6"/>
      <c r="H579" s="29"/>
      <c r="I579" s="30"/>
      <c r="L579" s="5"/>
      <c r="T579" s="6"/>
      <c r="U579" s="7"/>
      <c r="V579" s="5"/>
    </row>
    <row r="580" spans="3:22" ht="12.75" x14ac:dyDescent="0.2">
      <c r="C580" s="6"/>
      <c r="D580" s="7"/>
      <c r="F580" s="6"/>
      <c r="H580" s="29"/>
      <c r="I580" s="30"/>
      <c r="L580" s="5"/>
      <c r="T580" s="6"/>
      <c r="U580" s="7"/>
      <c r="V580" s="5"/>
    </row>
    <row r="581" spans="3:22" ht="12.75" x14ac:dyDescent="0.2">
      <c r="C581" s="6"/>
      <c r="D581" s="7"/>
      <c r="F581" s="6"/>
      <c r="H581" s="29"/>
      <c r="I581" s="30"/>
      <c r="L581" s="5"/>
      <c r="T581" s="6"/>
      <c r="U581" s="7"/>
      <c r="V581" s="5"/>
    </row>
    <row r="582" spans="3:22" ht="12.75" x14ac:dyDescent="0.2">
      <c r="C582" s="6"/>
      <c r="D582" s="7"/>
      <c r="F582" s="6"/>
      <c r="H582" s="29"/>
      <c r="I582" s="30"/>
      <c r="L582" s="5"/>
      <c r="T582" s="6"/>
      <c r="U582" s="7"/>
      <c r="V582" s="5"/>
    </row>
    <row r="583" spans="3:22" ht="12.75" x14ac:dyDescent="0.2">
      <c r="C583" s="6"/>
      <c r="D583" s="7"/>
      <c r="F583" s="6"/>
      <c r="H583" s="29"/>
      <c r="I583" s="30"/>
      <c r="L583" s="5"/>
      <c r="T583" s="6"/>
      <c r="U583" s="7"/>
      <c r="V583" s="5"/>
    </row>
    <row r="584" spans="3:22" ht="12.75" x14ac:dyDescent="0.2">
      <c r="C584" s="6"/>
      <c r="D584" s="7"/>
      <c r="F584" s="6"/>
      <c r="H584" s="29"/>
      <c r="I584" s="30"/>
      <c r="L584" s="5"/>
      <c r="T584" s="6"/>
      <c r="U584" s="7"/>
      <c r="V584" s="5"/>
    </row>
    <row r="585" spans="3:22" ht="12.75" x14ac:dyDescent="0.2">
      <c r="C585" s="6"/>
      <c r="D585" s="7"/>
      <c r="F585" s="6"/>
      <c r="H585" s="29"/>
      <c r="I585" s="30"/>
      <c r="L585" s="5"/>
      <c r="T585" s="6"/>
      <c r="U585" s="7"/>
      <c r="V585" s="5"/>
    </row>
    <row r="586" spans="3:22" ht="12.75" x14ac:dyDescent="0.2">
      <c r="C586" s="6"/>
      <c r="D586" s="7"/>
      <c r="F586" s="6"/>
      <c r="H586" s="29"/>
      <c r="I586" s="30"/>
      <c r="L586" s="5"/>
      <c r="T586" s="6"/>
      <c r="U586" s="7"/>
      <c r="V586" s="5"/>
    </row>
    <row r="587" spans="3:22" ht="12.75" x14ac:dyDescent="0.2">
      <c r="C587" s="6"/>
      <c r="D587" s="7"/>
      <c r="F587" s="6"/>
      <c r="H587" s="29"/>
      <c r="I587" s="30"/>
      <c r="L587" s="5"/>
      <c r="T587" s="6"/>
      <c r="U587" s="7"/>
      <c r="V587" s="5"/>
    </row>
    <row r="588" spans="3:22" ht="12.75" x14ac:dyDescent="0.2">
      <c r="C588" s="6"/>
      <c r="D588" s="7"/>
      <c r="F588" s="6"/>
      <c r="H588" s="29"/>
      <c r="I588" s="30"/>
      <c r="L588" s="5"/>
      <c r="T588" s="6"/>
      <c r="U588" s="7"/>
      <c r="V588" s="5"/>
    </row>
    <row r="589" spans="3:22" ht="12.75" x14ac:dyDescent="0.2">
      <c r="C589" s="6"/>
      <c r="D589" s="7"/>
      <c r="F589" s="6"/>
      <c r="H589" s="29"/>
      <c r="I589" s="30"/>
      <c r="L589" s="5"/>
      <c r="T589" s="6"/>
      <c r="U589" s="7"/>
      <c r="V589" s="5"/>
    </row>
    <row r="590" spans="3:22" ht="12.75" x14ac:dyDescent="0.2">
      <c r="C590" s="6"/>
      <c r="D590" s="7"/>
      <c r="F590" s="6"/>
      <c r="H590" s="29"/>
      <c r="I590" s="30"/>
      <c r="L590" s="5"/>
      <c r="T590" s="6"/>
      <c r="U590" s="7"/>
      <c r="V590" s="5"/>
    </row>
    <row r="591" spans="3:22" ht="12.75" x14ac:dyDescent="0.2">
      <c r="C591" s="6"/>
      <c r="D591" s="7"/>
      <c r="F591" s="6"/>
      <c r="H591" s="29"/>
      <c r="I591" s="30"/>
      <c r="L591" s="5"/>
      <c r="T591" s="6"/>
      <c r="U591" s="7"/>
      <c r="V591" s="5"/>
    </row>
    <row r="592" spans="3:22" ht="12.75" x14ac:dyDescent="0.2">
      <c r="C592" s="6"/>
      <c r="D592" s="7"/>
      <c r="F592" s="6"/>
      <c r="H592" s="29"/>
      <c r="I592" s="30"/>
      <c r="L592" s="5"/>
      <c r="T592" s="6"/>
      <c r="U592" s="7"/>
      <c r="V592" s="5"/>
    </row>
    <row r="593" spans="3:22" ht="12.75" x14ac:dyDescent="0.2">
      <c r="C593" s="6"/>
      <c r="D593" s="7"/>
      <c r="F593" s="6"/>
      <c r="H593" s="29"/>
      <c r="I593" s="30"/>
      <c r="L593" s="5"/>
      <c r="T593" s="6"/>
      <c r="U593" s="7"/>
      <c r="V593" s="5"/>
    </row>
    <row r="594" spans="3:22" ht="12.75" x14ac:dyDescent="0.2">
      <c r="C594" s="6"/>
      <c r="D594" s="7"/>
      <c r="F594" s="6"/>
      <c r="H594" s="29"/>
      <c r="I594" s="30"/>
      <c r="L594" s="5"/>
      <c r="T594" s="6"/>
      <c r="U594" s="7"/>
      <c r="V594" s="5"/>
    </row>
    <row r="595" spans="3:22" ht="12.75" x14ac:dyDescent="0.2">
      <c r="C595" s="6"/>
      <c r="D595" s="7"/>
      <c r="F595" s="6"/>
      <c r="H595" s="29"/>
      <c r="I595" s="30"/>
      <c r="L595" s="5"/>
      <c r="T595" s="6"/>
      <c r="U595" s="7"/>
      <c r="V595" s="5"/>
    </row>
    <row r="596" spans="3:22" ht="12.75" x14ac:dyDescent="0.2">
      <c r="C596" s="6"/>
      <c r="D596" s="7"/>
      <c r="F596" s="6"/>
      <c r="H596" s="29"/>
      <c r="I596" s="30"/>
      <c r="L596" s="5"/>
      <c r="T596" s="6"/>
      <c r="U596" s="7"/>
      <c r="V596" s="5"/>
    </row>
    <row r="597" spans="3:22" ht="12.75" x14ac:dyDescent="0.2">
      <c r="C597" s="6"/>
      <c r="D597" s="7"/>
      <c r="F597" s="6"/>
      <c r="H597" s="29"/>
      <c r="I597" s="30"/>
      <c r="L597" s="5"/>
      <c r="T597" s="6"/>
      <c r="U597" s="7"/>
      <c r="V597" s="5"/>
    </row>
    <row r="598" spans="3:22" ht="12.75" x14ac:dyDescent="0.2">
      <c r="C598" s="6"/>
      <c r="D598" s="7"/>
      <c r="F598" s="6"/>
      <c r="H598" s="29"/>
      <c r="I598" s="30"/>
      <c r="L598" s="5"/>
      <c r="T598" s="6"/>
      <c r="U598" s="7"/>
      <c r="V598" s="5"/>
    </row>
    <row r="599" spans="3:22" ht="12.75" x14ac:dyDescent="0.2">
      <c r="C599" s="6"/>
      <c r="D599" s="7"/>
      <c r="F599" s="6"/>
      <c r="H599" s="29"/>
      <c r="I599" s="30"/>
      <c r="L599" s="5"/>
      <c r="T599" s="6"/>
      <c r="U599" s="7"/>
      <c r="V599" s="5"/>
    </row>
    <row r="600" spans="3:22" ht="12.75" x14ac:dyDescent="0.2">
      <c r="C600" s="6"/>
      <c r="D600" s="7"/>
      <c r="F600" s="6"/>
      <c r="H600" s="29"/>
      <c r="I600" s="30"/>
      <c r="L600" s="5"/>
      <c r="T600" s="6"/>
      <c r="U600" s="7"/>
      <c r="V600" s="5"/>
    </row>
    <row r="601" spans="3:22" ht="12.75" x14ac:dyDescent="0.2">
      <c r="C601" s="6"/>
      <c r="D601" s="7"/>
      <c r="F601" s="6"/>
      <c r="H601" s="29"/>
      <c r="I601" s="30"/>
      <c r="L601" s="5"/>
      <c r="T601" s="6"/>
      <c r="U601" s="7"/>
      <c r="V601" s="5"/>
    </row>
    <row r="602" spans="3:22" ht="12.75" x14ac:dyDescent="0.2">
      <c r="C602" s="6"/>
      <c r="D602" s="7"/>
      <c r="F602" s="6"/>
      <c r="H602" s="29"/>
      <c r="I602" s="30"/>
      <c r="L602" s="5"/>
      <c r="T602" s="6"/>
      <c r="U602" s="7"/>
      <c r="V602" s="5"/>
    </row>
    <row r="603" spans="3:22" ht="12.75" x14ac:dyDescent="0.2">
      <c r="C603" s="6"/>
      <c r="D603" s="7"/>
      <c r="F603" s="6"/>
      <c r="H603" s="29"/>
      <c r="I603" s="30"/>
      <c r="L603" s="5"/>
      <c r="T603" s="6"/>
      <c r="U603" s="7"/>
      <c r="V603" s="5"/>
    </row>
    <row r="604" spans="3:22" ht="12.75" x14ac:dyDescent="0.2">
      <c r="C604" s="6"/>
      <c r="D604" s="7"/>
      <c r="F604" s="6"/>
      <c r="H604" s="29"/>
      <c r="I604" s="30"/>
      <c r="L604" s="5"/>
      <c r="T604" s="6"/>
      <c r="U604" s="7"/>
      <c r="V604" s="5"/>
    </row>
    <row r="605" spans="3:22" ht="12.75" x14ac:dyDescent="0.2">
      <c r="C605" s="6"/>
      <c r="D605" s="7"/>
      <c r="F605" s="6"/>
      <c r="H605" s="29"/>
      <c r="I605" s="30"/>
      <c r="L605" s="5"/>
      <c r="T605" s="6"/>
      <c r="U605" s="7"/>
      <c r="V605" s="5"/>
    </row>
    <row r="606" spans="3:22" ht="12.75" x14ac:dyDescent="0.2">
      <c r="C606" s="6"/>
      <c r="D606" s="7"/>
      <c r="F606" s="6"/>
      <c r="H606" s="29"/>
      <c r="I606" s="30"/>
      <c r="L606" s="5"/>
      <c r="T606" s="6"/>
      <c r="U606" s="7"/>
      <c r="V606" s="5"/>
    </row>
    <row r="607" spans="3:22" ht="12.75" x14ac:dyDescent="0.2">
      <c r="C607" s="6"/>
      <c r="D607" s="7"/>
      <c r="F607" s="6"/>
      <c r="H607" s="29"/>
      <c r="I607" s="30"/>
      <c r="L607" s="5"/>
      <c r="T607" s="6"/>
      <c r="U607" s="7"/>
      <c r="V607" s="5"/>
    </row>
    <row r="608" spans="3:22" ht="12.75" x14ac:dyDescent="0.2">
      <c r="C608" s="6"/>
      <c r="D608" s="7"/>
      <c r="F608" s="6"/>
      <c r="H608" s="29"/>
      <c r="I608" s="30"/>
      <c r="L608" s="5"/>
      <c r="T608" s="6"/>
      <c r="U608" s="7"/>
      <c r="V608" s="5"/>
    </row>
    <row r="609" spans="3:22" ht="12.75" x14ac:dyDescent="0.2">
      <c r="C609" s="6"/>
      <c r="D609" s="7"/>
      <c r="F609" s="6"/>
      <c r="H609" s="29"/>
      <c r="I609" s="30"/>
      <c r="L609" s="5"/>
      <c r="T609" s="6"/>
      <c r="U609" s="7"/>
      <c r="V609" s="5"/>
    </row>
    <row r="610" spans="3:22" ht="12.75" x14ac:dyDescent="0.2">
      <c r="C610" s="6"/>
      <c r="D610" s="7"/>
      <c r="F610" s="6"/>
      <c r="H610" s="29"/>
      <c r="I610" s="30"/>
      <c r="L610" s="5"/>
      <c r="T610" s="6"/>
      <c r="U610" s="7"/>
      <c r="V610" s="5"/>
    </row>
    <row r="611" spans="3:22" ht="12.75" x14ac:dyDescent="0.2">
      <c r="C611" s="6"/>
      <c r="D611" s="7"/>
      <c r="F611" s="6"/>
      <c r="H611" s="29"/>
      <c r="I611" s="30"/>
      <c r="L611" s="5"/>
      <c r="T611" s="6"/>
      <c r="U611" s="7"/>
      <c r="V611" s="5"/>
    </row>
    <row r="612" spans="3:22" ht="12.75" x14ac:dyDescent="0.2">
      <c r="C612" s="6"/>
      <c r="D612" s="7"/>
      <c r="F612" s="6"/>
      <c r="H612" s="29"/>
      <c r="I612" s="30"/>
      <c r="L612" s="5"/>
      <c r="T612" s="6"/>
      <c r="U612" s="7"/>
      <c r="V612" s="5"/>
    </row>
    <row r="613" spans="3:22" ht="12.75" x14ac:dyDescent="0.2">
      <c r="C613" s="6"/>
      <c r="D613" s="7"/>
      <c r="F613" s="6"/>
      <c r="H613" s="29"/>
      <c r="I613" s="30"/>
      <c r="L613" s="5"/>
      <c r="T613" s="6"/>
      <c r="U613" s="7"/>
      <c r="V613" s="5"/>
    </row>
    <row r="614" spans="3:22" ht="12.75" x14ac:dyDescent="0.2">
      <c r="C614" s="6"/>
      <c r="D614" s="7"/>
      <c r="F614" s="6"/>
      <c r="H614" s="29"/>
      <c r="I614" s="30"/>
      <c r="L614" s="5"/>
      <c r="T614" s="6"/>
      <c r="U614" s="7"/>
      <c r="V614" s="5"/>
    </row>
    <row r="615" spans="3:22" ht="12.75" x14ac:dyDescent="0.2">
      <c r="C615" s="6"/>
      <c r="D615" s="7"/>
      <c r="F615" s="6"/>
      <c r="H615" s="29"/>
      <c r="I615" s="30"/>
      <c r="L615" s="5"/>
      <c r="T615" s="6"/>
      <c r="U615" s="7"/>
      <c r="V615" s="5"/>
    </row>
    <row r="616" spans="3:22" ht="12.75" x14ac:dyDescent="0.2">
      <c r="C616" s="6"/>
      <c r="D616" s="7"/>
      <c r="F616" s="6"/>
      <c r="H616" s="29"/>
      <c r="I616" s="30"/>
      <c r="L616" s="5"/>
      <c r="T616" s="6"/>
      <c r="U616" s="7"/>
      <c r="V616" s="5"/>
    </row>
    <row r="617" spans="3:22" ht="12.75" x14ac:dyDescent="0.2">
      <c r="C617" s="6"/>
      <c r="D617" s="7"/>
      <c r="F617" s="6"/>
      <c r="H617" s="29"/>
      <c r="I617" s="30"/>
      <c r="L617" s="5"/>
      <c r="T617" s="6"/>
      <c r="U617" s="7"/>
      <c r="V617" s="5"/>
    </row>
    <row r="618" spans="3:22" ht="12.75" x14ac:dyDescent="0.2">
      <c r="C618" s="6"/>
      <c r="D618" s="7"/>
      <c r="F618" s="6"/>
      <c r="H618" s="29"/>
      <c r="I618" s="30"/>
      <c r="L618" s="5"/>
      <c r="T618" s="6"/>
      <c r="U618" s="7"/>
      <c r="V618" s="5"/>
    </row>
    <row r="619" spans="3:22" ht="12.75" x14ac:dyDescent="0.2">
      <c r="C619" s="6"/>
      <c r="D619" s="7"/>
      <c r="F619" s="6"/>
      <c r="H619" s="29"/>
      <c r="I619" s="30"/>
      <c r="L619" s="5"/>
      <c r="T619" s="6"/>
      <c r="U619" s="7"/>
      <c r="V619" s="5"/>
    </row>
    <row r="620" spans="3:22" ht="12.75" x14ac:dyDescent="0.2">
      <c r="C620" s="6"/>
      <c r="D620" s="7"/>
      <c r="F620" s="6"/>
      <c r="H620" s="29"/>
      <c r="I620" s="30"/>
      <c r="L620" s="5"/>
      <c r="T620" s="6"/>
      <c r="U620" s="7"/>
      <c r="V620" s="5"/>
    </row>
    <row r="621" spans="3:22" ht="12.75" x14ac:dyDescent="0.2">
      <c r="C621" s="6"/>
      <c r="D621" s="7"/>
      <c r="F621" s="6"/>
      <c r="H621" s="29"/>
      <c r="I621" s="30"/>
      <c r="L621" s="5"/>
      <c r="T621" s="6"/>
      <c r="U621" s="7"/>
      <c r="V621" s="5"/>
    </row>
    <row r="622" spans="3:22" ht="12.75" x14ac:dyDescent="0.2">
      <c r="C622" s="6"/>
      <c r="D622" s="7"/>
      <c r="F622" s="6"/>
      <c r="H622" s="29"/>
      <c r="I622" s="30"/>
      <c r="L622" s="5"/>
      <c r="T622" s="6"/>
      <c r="U622" s="7"/>
      <c r="V622" s="5"/>
    </row>
    <row r="623" spans="3:22" ht="12.75" x14ac:dyDescent="0.2">
      <c r="C623" s="6"/>
      <c r="D623" s="7"/>
      <c r="F623" s="6"/>
      <c r="H623" s="29"/>
      <c r="I623" s="30"/>
      <c r="L623" s="5"/>
      <c r="T623" s="6"/>
      <c r="U623" s="7"/>
      <c r="V623" s="5"/>
    </row>
    <row r="624" spans="3:22" ht="12.75" x14ac:dyDescent="0.2">
      <c r="C624" s="6"/>
      <c r="D624" s="7"/>
      <c r="F624" s="6"/>
      <c r="H624" s="29"/>
      <c r="I624" s="30"/>
      <c r="L624" s="5"/>
      <c r="T624" s="6"/>
      <c r="U624" s="7"/>
      <c r="V624" s="5"/>
    </row>
    <row r="625" spans="3:22" ht="12.75" x14ac:dyDescent="0.2">
      <c r="C625" s="6"/>
      <c r="D625" s="7"/>
      <c r="F625" s="6"/>
      <c r="H625" s="29"/>
      <c r="I625" s="30"/>
      <c r="L625" s="5"/>
      <c r="T625" s="6"/>
      <c r="U625" s="7"/>
      <c r="V625" s="5"/>
    </row>
    <row r="626" spans="3:22" ht="12.75" x14ac:dyDescent="0.2">
      <c r="C626" s="6"/>
      <c r="D626" s="7"/>
      <c r="F626" s="6"/>
      <c r="H626" s="29"/>
      <c r="I626" s="30"/>
      <c r="L626" s="5"/>
      <c r="T626" s="6"/>
      <c r="U626" s="7"/>
      <c r="V626" s="5"/>
    </row>
    <row r="627" spans="3:22" ht="12.75" x14ac:dyDescent="0.2">
      <c r="C627" s="6"/>
      <c r="D627" s="7"/>
      <c r="F627" s="6"/>
      <c r="H627" s="29"/>
      <c r="I627" s="30"/>
      <c r="L627" s="5"/>
      <c r="T627" s="6"/>
      <c r="U627" s="7"/>
      <c r="V627" s="5"/>
    </row>
    <row r="628" spans="3:22" ht="12.75" x14ac:dyDescent="0.2">
      <c r="C628" s="6"/>
      <c r="D628" s="7"/>
      <c r="F628" s="6"/>
      <c r="H628" s="29"/>
      <c r="I628" s="30"/>
      <c r="L628" s="5"/>
      <c r="T628" s="6"/>
      <c r="U628" s="7"/>
      <c r="V628" s="5"/>
    </row>
    <row r="629" spans="3:22" ht="12.75" x14ac:dyDescent="0.2">
      <c r="C629" s="6"/>
      <c r="D629" s="7"/>
      <c r="F629" s="6"/>
      <c r="H629" s="29"/>
      <c r="I629" s="30"/>
      <c r="L629" s="5"/>
      <c r="T629" s="6"/>
      <c r="U629" s="7"/>
      <c r="V629" s="5"/>
    </row>
    <row r="630" spans="3:22" ht="12.75" x14ac:dyDescent="0.2">
      <c r="C630" s="6"/>
      <c r="D630" s="7"/>
      <c r="F630" s="6"/>
      <c r="H630" s="29"/>
      <c r="I630" s="30"/>
      <c r="L630" s="5"/>
      <c r="T630" s="6"/>
      <c r="U630" s="7"/>
      <c r="V630" s="5"/>
    </row>
    <row r="631" spans="3:22" ht="12.75" x14ac:dyDescent="0.2">
      <c r="C631" s="6"/>
      <c r="D631" s="7"/>
      <c r="F631" s="6"/>
      <c r="H631" s="29"/>
      <c r="I631" s="30"/>
      <c r="L631" s="5"/>
      <c r="T631" s="6"/>
      <c r="U631" s="7"/>
      <c r="V631" s="5"/>
    </row>
    <row r="632" spans="3:22" ht="12.75" x14ac:dyDescent="0.2">
      <c r="C632" s="6"/>
      <c r="D632" s="7"/>
      <c r="F632" s="6"/>
      <c r="H632" s="29"/>
      <c r="I632" s="30"/>
      <c r="L632" s="5"/>
      <c r="T632" s="6"/>
      <c r="U632" s="7"/>
      <c r="V632" s="5"/>
    </row>
    <row r="633" spans="3:22" ht="12.75" x14ac:dyDescent="0.2">
      <c r="C633" s="6"/>
      <c r="D633" s="7"/>
      <c r="F633" s="6"/>
      <c r="H633" s="29"/>
      <c r="I633" s="30"/>
      <c r="L633" s="5"/>
      <c r="T633" s="6"/>
      <c r="U633" s="7"/>
      <c r="V633" s="5"/>
    </row>
    <row r="634" spans="3:22" ht="12.75" x14ac:dyDescent="0.2">
      <c r="C634" s="6"/>
      <c r="D634" s="7"/>
      <c r="F634" s="6"/>
      <c r="H634" s="29"/>
      <c r="I634" s="30"/>
      <c r="L634" s="5"/>
      <c r="T634" s="6"/>
      <c r="U634" s="7"/>
      <c r="V634" s="5"/>
    </row>
    <row r="635" spans="3:22" ht="12.75" x14ac:dyDescent="0.2">
      <c r="C635" s="6"/>
      <c r="D635" s="7"/>
      <c r="F635" s="6"/>
      <c r="H635" s="29"/>
      <c r="I635" s="30"/>
      <c r="L635" s="5"/>
      <c r="T635" s="6"/>
      <c r="U635" s="7"/>
      <c r="V635" s="5"/>
    </row>
    <row r="636" spans="3:22" ht="12.75" x14ac:dyDescent="0.2">
      <c r="C636" s="6"/>
      <c r="D636" s="7"/>
      <c r="F636" s="6"/>
      <c r="H636" s="29"/>
      <c r="I636" s="30"/>
      <c r="L636" s="5"/>
      <c r="T636" s="6"/>
      <c r="U636" s="7"/>
      <c r="V636" s="5"/>
    </row>
    <row r="637" spans="3:22" ht="12.75" x14ac:dyDescent="0.2">
      <c r="C637" s="6"/>
      <c r="D637" s="7"/>
      <c r="F637" s="6"/>
      <c r="H637" s="29"/>
      <c r="I637" s="30"/>
      <c r="L637" s="5"/>
      <c r="T637" s="6"/>
      <c r="U637" s="7"/>
      <c r="V637" s="5"/>
    </row>
    <row r="638" spans="3:22" ht="12.75" x14ac:dyDescent="0.2">
      <c r="C638" s="6"/>
      <c r="D638" s="7"/>
      <c r="F638" s="6"/>
      <c r="H638" s="29"/>
      <c r="I638" s="30"/>
      <c r="L638" s="5"/>
      <c r="T638" s="6"/>
      <c r="U638" s="7"/>
      <c r="V638" s="5"/>
    </row>
    <row r="639" spans="3:22" ht="12.75" x14ac:dyDescent="0.2">
      <c r="C639" s="6"/>
      <c r="D639" s="7"/>
      <c r="F639" s="6"/>
      <c r="H639" s="29"/>
      <c r="I639" s="30"/>
      <c r="L639" s="5"/>
      <c r="T639" s="6"/>
      <c r="U639" s="7"/>
      <c r="V639" s="5"/>
    </row>
    <row r="640" spans="3:22" ht="12.75" x14ac:dyDescent="0.2">
      <c r="C640" s="6"/>
      <c r="D640" s="7"/>
      <c r="F640" s="6"/>
      <c r="H640" s="29"/>
      <c r="I640" s="30"/>
      <c r="L640" s="5"/>
      <c r="T640" s="6"/>
      <c r="U640" s="7"/>
      <c r="V640" s="5"/>
    </row>
    <row r="641" spans="3:22" ht="12.75" x14ac:dyDescent="0.2">
      <c r="C641" s="6"/>
      <c r="D641" s="7"/>
      <c r="F641" s="6"/>
      <c r="H641" s="29"/>
      <c r="I641" s="30"/>
      <c r="L641" s="5"/>
      <c r="T641" s="6"/>
      <c r="U641" s="7"/>
      <c r="V641" s="5"/>
    </row>
    <row r="642" spans="3:22" ht="12.75" x14ac:dyDescent="0.2">
      <c r="C642" s="6"/>
      <c r="D642" s="7"/>
      <c r="F642" s="6"/>
      <c r="H642" s="29"/>
      <c r="I642" s="30"/>
      <c r="L642" s="5"/>
      <c r="T642" s="6"/>
      <c r="U642" s="7"/>
      <c r="V642" s="5"/>
    </row>
    <row r="643" spans="3:22" ht="12.75" x14ac:dyDescent="0.2">
      <c r="C643" s="6"/>
      <c r="D643" s="7"/>
      <c r="F643" s="6"/>
      <c r="H643" s="29"/>
      <c r="I643" s="30"/>
      <c r="L643" s="5"/>
      <c r="T643" s="6"/>
      <c r="U643" s="7"/>
      <c r="V643" s="5"/>
    </row>
    <row r="644" spans="3:22" ht="12.75" x14ac:dyDescent="0.2">
      <c r="C644" s="6"/>
      <c r="D644" s="7"/>
      <c r="F644" s="6"/>
      <c r="H644" s="29"/>
      <c r="I644" s="30"/>
      <c r="L644" s="5"/>
      <c r="T644" s="6"/>
      <c r="U644" s="7"/>
      <c r="V644" s="5"/>
    </row>
    <row r="645" spans="3:22" ht="12.75" x14ac:dyDescent="0.2">
      <c r="C645" s="6"/>
      <c r="D645" s="7"/>
      <c r="F645" s="6"/>
      <c r="H645" s="29"/>
      <c r="I645" s="30"/>
      <c r="L645" s="5"/>
      <c r="T645" s="6"/>
      <c r="U645" s="7"/>
      <c r="V645" s="5"/>
    </row>
    <row r="646" spans="3:22" ht="12.75" x14ac:dyDescent="0.2">
      <c r="C646" s="6"/>
      <c r="D646" s="7"/>
      <c r="F646" s="6"/>
      <c r="H646" s="29"/>
      <c r="I646" s="30"/>
      <c r="L646" s="5"/>
      <c r="T646" s="6"/>
      <c r="U646" s="7"/>
      <c r="V646" s="5"/>
    </row>
    <row r="647" spans="3:22" ht="12.75" x14ac:dyDescent="0.2">
      <c r="C647" s="6"/>
      <c r="D647" s="7"/>
      <c r="F647" s="6"/>
      <c r="H647" s="29"/>
      <c r="I647" s="30"/>
      <c r="L647" s="5"/>
      <c r="T647" s="6"/>
      <c r="U647" s="7"/>
      <c r="V647" s="5"/>
    </row>
    <row r="648" spans="3:22" ht="12.75" x14ac:dyDescent="0.2">
      <c r="C648" s="6"/>
      <c r="D648" s="7"/>
      <c r="F648" s="6"/>
      <c r="H648" s="29"/>
      <c r="I648" s="30"/>
      <c r="L648" s="5"/>
      <c r="T648" s="6"/>
      <c r="U648" s="7"/>
      <c r="V648" s="5"/>
    </row>
    <row r="649" spans="3:22" ht="12.75" x14ac:dyDescent="0.2">
      <c r="C649" s="6"/>
      <c r="D649" s="7"/>
      <c r="F649" s="6"/>
      <c r="H649" s="29"/>
      <c r="I649" s="30"/>
      <c r="L649" s="5"/>
      <c r="T649" s="6"/>
      <c r="U649" s="7"/>
      <c r="V649" s="5"/>
    </row>
    <row r="650" spans="3:22" ht="12.75" x14ac:dyDescent="0.2">
      <c r="C650" s="6"/>
      <c r="D650" s="7"/>
      <c r="F650" s="6"/>
      <c r="H650" s="29"/>
      <c r="I650" s="30"/>
      <c r="L650" s="5"/>
      <c r="T650" s="6"/>
      <c r="U650" s="7"/>
      <c r="V650" s="5"/>
    </row>
    <row r="651" spans="3:22" ht="12.75" x14ac:dyDescent="0.2">
      <c r="C651" s="6"/>
      <c r="D651" s="7"/>
      <c r="F651" s="6"/>
      <c r="H651" s="29"/>
      <c r="I651" s="30"/>
      <c r="L651" s="5"/>
      <c r="T651" s="6"/>
      <c r="U651" s="7"/>
      <c r="V651" s="5"/>
    </row>
    <row r="652" spans="3:22" ht="12.75" x14ac:dyDescent="0.2">
      <c r="C652" s="6"/>
      <c r="D652" s="7"/>
      <c r="F652" s="6"/>
      <c r="H652" s="29"/>
      <c r="I652" s="30"/>
      <c r="L652" s="5"/>
      <c r="T652" s="6"/>
      <c r="U652" s="7"/>
      <c r="V652" s="5"/>
    </row>
    <row r="653" spans="3:22" ht="12.75" x14ac:dyDescent="0.2">
      <c r="C653" s="6"/>
      <c r="D653" s="7"/>
      <c r="F653" s="6"/>
      <c r="H653" s="29"/>
      <c r="I653" s="30"/>
      <c r="L653" s="5"/>
      <c r="T653" s="6"/>
      <c r="U653" s="7"/>
      <c r="V653" s="5"/>
    </row>
    <row r="654" spans="3:22" ht="12.75" x14ac:dyDescent="0.2">
      <c r="C654" s="6"/>
      <c r="D654" s="7"/>
      <c r="F654" s="6"/>
      <c r="H654" s="29"/>
      <c r="I654" s="30"/>
      <c r="L654" s="5"/>
      <c r="T654" s="6"/>
      <c r="U654" s="7"/>
      <c r="V654" s="5"/>
    </row>
    <row r="655" spans="3:22" ht="12.75" x14ac:dyDescent="0.2">
      <c r="C655" s="6"/>
      <c r="D655" s="7"/>
      <c r="F655" s="6"/>
      <c r="H655" s="29"/>
      <c r="I655" s="30"/>
      <c r="L655" s="5"/>
      <c r="T655" s="6"/>
      <c r="U655" s="7"/>
      <c r="V655" s="5"/>
    </row>
    <row r="656" spans="3:22" ht="12.75" x14ac:dyDescent="0.2">
      <c r="C656" s="6"/>
      <c r="D656" s="7"/>
      <c r="F656" s="6"/>
      <c r="H656" s="29"/>
      <c r="I656" s="30"/>
      <c r="L656" s="5"/>
      <c r="T656" s="6"/>
      <c r="U656" s="7"/>
      <c r="V656" s="5"/>
    </row>
    <row r="657" spans="3:22" ht="12.75" x14ac:dyDescent="0.2">
      <c r="C657" s="6"/>
      <c r="D657" s="7"/>
      <c r="F657" s="6"/>
      <c r="H657" s="29"/>
      <c r="I657" s="30"/>
      <c r="L657" s="5"/>
      <c r="T657" s="6"/>
      <c r="U657" s="7"/>
      <c r="V657" s="5"/>
    </row>
    <row r="658" spans="3:22" ht="12.75" x14ac:dyDescent="0.2">
      <c r="C658" s="6"/>
      <c r="D658" s="7"/>
      <c r="F658" s="6"/>
      <c r="H658" s="29"/>
      <c r="I658" s="30"/>
      <c r="L658" s="5"/>
      <c r="T658" s="6"/>
      <c r="U658" s="7"/>
      <c r="V658" s="5"/>
    </row>
    <row r="659" spans="3:22" ht="12.75" x14ac:dyDescent="0.2">
      <c r="C659" s="6"/>
      <c r="D659" s="7"/>
      <c r="F659" s="6"/>
      <c r="H659" s="29"/>
      <c r="I659" s="30"/>
      <c r="L659" s="5"/>
      <c r="T659" s="6"/>
      <c r="U659" s="7"/>
      <c r="V659" s="5"/>
    </row>
    <row r="660" spans="3:22" ht="12.75" x14ac:dyDescent="0.2">
      <c r="C660" s="6"/>
      <c r="D660" s="7"/>
      <c r="F660" s="6"/>
      <c r="H660" s="29"/>
      <c r="I660" s="30"/>
      <c r="L660" s="5"/>
      <c r="T660" s="6"/>
      <c r="U660" s="7"/>
      <c r="V660" s="5"/>
    </row>
    <row r="661" spans="3:22" ht="12.75" x14ac:dyDescent="0.2">
      <c r="C661" s="6"/>
      <c r="D661" s="7"/>
      <c r="F661" s="6"/>
      <c r="H661" s="29"/>
      <c r="I661" s="30"/>
      <c r="L661" s="5"/>
      <c r="T661" s="6"/>
      <c r="U661" s="7"/>
      <c r="V661" s="5"/>
    </row>
    <row r="662" spans="3:22" ht="12.75" x14ac:dyDescent="0.2">
      <c r="C662" s="6"/>
      <c r="D662" s="7"/>
      <c r="F662" s="6"/>
      <c r="H662" s="29"/>
      <c r="I662" s="30"/>
      <c r="L662" s="5"/>
      <c r="T662" s="6"/>
      <c r="U662" s="7"/>
      <c r="V662" s="5"/>
    </row>
    <row r="663" spans="3:22" ht="12.75" x14ac:dyDescent="0.2">
      <c r="C663" s="6"/>
      <c r="D663" s="7"/>
      <c r="F663" s="6"/>
      <c r="H663" s="29"/>
      <c r="I663" s="30"/>
      <c r="L663" s="5"/>
      <c r="T663" s="6"/>
      <c r="U663" s="7"/>
      <c r="V663" s="5"/>
    </row>
    <row r="664" spans="3:22" ht="12.75" x14ac:dyDescent="0.2">
      <c r="C664" s="6"/>
      <c r="D664" s="7"/>
      <c r="F664" s="6"/>
      <c r="H664" s="29"/>
      <c r="I664" s="30"/>
      <c r="L664" s="5"/>
      <c r="T664" s="6"/>
      <c r="U664" s="7"/>
      <c r="V664" s="5"/>
    </row>
    <row r="665" spans="3:22" ht="12.75" x14ac:dyDescent="0.2">
      <c r="C665" s="6"/>
      <c r="D665" s="7"/>
      <c r="F665" s="6"/>
      <c r="H665" s="29"/>
      <c r="I665" s="30"/>
      <c r="L665" s="5"/>
      <c r="T665" s="6"/>
      <c r="U665" s="7"/>
      <c r="V665" s="5"/>
    </row>
    <row r="666" spans="3:22" ht="12.75" x14ac:dyDescent="0.2">
      <c r="C666" s="6"/>
      <c r="D666" s="7"/>
      <c r="F666" s="6"/>
      <c r="H666" s="29"/>
      <c r="I666" s="30"/>
      <c r="L666" s="5"/>
      <c r="T666" s="6"/>
      <c r="U666" s="7"/>
      <c r="V666" s="5"/>
    </row>
    <row r="667" spans="3:22" ht="12.75" x14ac:dyDescent="0.2">
      <c r="C667" s="6"/>
      <c r="D667" s="7"/>
      <c r="F667" s="6"/>
      <c r="H667" s="29"/>
      <c r="I667" s="30"/>
      <c r="L667" s="5"/>
      <c r="T667" s="6"/>
      <c r="U667" s="7"/>
      <c r="V667" s="5"/>
    </row>
    <row r="668" spans="3:22" ht="12.75" x14ac:dyDescent="0.2">
      <c r="C668" s="6"/>
      <c r="D668" s="7"/>
      <c r="F668" s="6"/>
      <c r="H668" s="29"/>
      <c r="I668" s="30"/>
      <c r="L668" s="5"/>
      <c r="T668" s="6"/>
      <c r="U668" s="7"/>
      <c r="V668" s="5"/>
    </row>
    <row r="669" spans="3:22" ht="12.75" x14ac:dyDescent="0.2">
      <c r="C669" s="6"/>
      <c r="D669" s="7"/>
      <c r="F669" s="6"/>
      <c r="H669" s="29"/>
      <c r="I669" s="30"/>
      <c r="L669" s="5"/>
      <c r="T669" s="6"/>
      <c r="U669" s="7"/>
      <c r="V669" s="5"/>
    </row>
    <row r="670" spans="3:22" ht="12.75" x14ac:dyDescent="0.2">
      <c r="C670" s="6"/>
      <c r="D670" s="7"/>
      <c r="F670" s="6"/>
      <c r="H670" s="29"/>
      <c r="I670" s="30"/>
      <c r="L670" s="5"/>
      <c r="T670" s="6"/>
      <c r="U670" s="7"/>
      <c r="V670" s="5"/>
    </row>
    <row r="671" spans="3:22" ht="12.75" x14ac:dyDescent="0.2">
      <c r="C671" s="6"/>
      <c r="D671" s="7"/>
      <c r="F671" s="6"/>
      <c r="H671" s="29"/>
      <c r="I671" s="30"/>
      <c r="L671" s="5"/>
      <c r="T671" s="6"/>
      <c r="U671" s="7"/>
      <c r="V671" s="5"/>
    </row>
    <row r="672" spans="3:22" ht="12.75" x14ac:dyDescent="0.2">
      <c r="C672" s="6"/>
      <c r="D672" s="7"/>
      <c r="F672" s="6"/>
      <c r="H672" s="29"/>
      <c r="I672" s="30"/>
      <c r="L672" s="5"/>
      <c r="T672" s="6"/>
      <c r="U672" s="7"/>
      <c r="V672" s="5"/>
    </row>
    <row r="673" spans="3:22" ht="12.75" x14ac:dyDescent="0.2">
      <c r="C673" s="6"/>
      <c r="D673" s="7"/>
      <c r="F673" s="6"/>
      <c r="H673" s="29"/>
      <c r="I673" s="30"/>
      <c r="L673" s="5"/>
      <c r="T673" s="6"/>
      <c r="U673" s="7"/>
      <c r="V673" s="5"/>
    </row>
    <row r="674" spans="3:22" ht="12.75" x14ac:dyDescent="0.2">
      <c r="C674" s="6"/>
      <c r="D674" s="7"/>
      <c r="F674" s="6"/>
      <c r="H674" s="29"/>
      <c r="I674" s="30"/>
      <c r="L674" s="5"/>
      <c r="T674" s="6"/>
      <c r="U674" s="7"/>
      <c r="V674" s="5"/>
    </row>
    <row r="675" spans="3:22" ht="12.75" x14ac:dyDescent="0.2">
      <c r="C675" s="6"/>
      <c r="D675" s="7"/>
      <c r="F675" s="6"/>
      <c r="H675" s="29"/>
      <c r="I675" s="30"/>
      <c r="L675" s="5"/>
      <c r="T675" s="6"/>
      <c r="U675" s="7"/>
      <c r="V675" s="5"/>
    </row>
    <row r="676" spans="3:22" ht="12.75" x14ac:dyDescent="0.2">
      <c r="C676" s="6"/>
      <c r="D676" s="7"/>
      <c r="F676" s="6"/>
      <c r="H676" s="29"/>
      <c r="I676" s="30"/>
      <c r="L676" s="5"/>
      <c r="T676" s="6"/>
      <c r="U676" s="7"/>
      <c r="V676" s="5"/>
    </row>
    <row r="677" spans="3:22" ht="12.75" x14ac:dyDescent="0.2">
      <c r="C677" s="6"/>
      <c r="D677" s="7"/>
      <c r="F677" s="6"/>
      <c r="H677" s="29"/>
      <c r="I677" s="30"/>
      <c r="L677" s="5"/>
      <c r="T677" s="6"/>
      <c r="U677" s="7"/>
      <c r="V677" s="5"/>
    </row>
    <row r="678" spans="3:22" ht="12.75" x14ac:dyDescent="0.2">
      <c r="C678" s="6"/>
      <c r="D678" s="7"/>
      <c r="F678" s="6"/>
      <c r="H678" s="29"/>
      <c r="I678" s="30"/>
      <c r="L678" s="5"/>
      <c r="T678" s="6"/>
      <c r="U678" s="7"/>
      <c r="V678" s="5"/>
    </row>
    <row r="679" spans="3:22" ht="12.75" x14ac:dyDescent="0.2">
      <c r="C679" s="6"/>
      <c r="D679" s="7"/>
      <c r="F679" s="6"/>
      <c r="H679" s="29"/>
      <c r="I679" s="30"/>
      <c r="L679" s="5"/>
      <c r="T679" s="6"/>
      <c r="U679" s="7"/>
      <c r="V679" s="5"/>
    </row>
    <row r="680" spans="3:22" ht="12.75" x14ac:dyDescent="0.2">
      <c r="C680" s="6"/>
      <c r="D680" s="7"/>
      <c r="F680" s="6"/>
      <c r="H680" s="29"/>
      <c r="I680" s="30"/>
      <c r="L680" s="5"/>
      <c r="T680" s="6"/>
      <c r="U680" s="7"/>
      <c r="V680" s="5"/>
    </row>
    <row r="681" spans="3:22" ht="12.75" x14ac:dyDescent="0.2">
      <c r="C681" s="6"/>
      <c r="D681" s="7"/>
      <c r="F681" s="6"/>
      <c r="H681" s="29"/>
      <c r="I681" s="30"/>
      <c r="L681" s="5"/>
      <c r="T681" s="6"/>
      <c r="U681" s="7"/>
      <c r="V681" s="5"/>
    </row>
    <row r="682" spans="3:22" ht="12.75" x14ac:dyDescent="0.2">
      <c r="C682" s="6"/>
      <c r="D682" s="7"/>
      <c r="F682" s="6"/>
      <c r="H682" s="29"/>
      <c r="I682" s="30"/>
      <c r="L682" s="5"/>
      <c r="T682" s="6"/>
      <c r="U682" s="7"/>
      <c r="V682" s="5"/>
    </row>
    <row r="683" spans="3:22" ht="12.75" x14ac:dyDescent="0.2">
      <c r="C683" s="6"/>
      <c r="D683" s="7"/>
      <c r="F683" s="6"/>
      <c r="H683" s="29"/>
      <c r="I683" s="30"/>
      <c r="L683" s="5"/>
      <c r="T683" s="6"/>
      <c r="U683" s="7"/>
      <c r="V683" s="5"/>
    </row>
    <row r="684" spans="3:22" ht="12.75" x14ac:dyDescent="0.2">
      <c r="C684" s="6"/>
      <c r="D684" s="7"/>
      <c r="F684" s="6"/>
      <c r="H684" s="29"/>
      <c r="I684" s="30"/>
      <c r="L684" s="5"/>
      <c r="T684" s="6"/>
      <c r="U684" s="7"/>
      <c r="V684" s="5"/>
    </row>
    <row r="685" spans="3:22" ht="12.75" x14ac:dyDescent="0.2">
      <c r="C685" s="6"/>
      <c r="D685" s="7"/>
      <c r="F685" s="6"/>
      <c r="H685" s="29"/>
      <c r="I685" s="30"/>
      <c r="L685" s="5"/>
      <c r="T685" s="6"/>
      <c r="U685" s="7"/>
      <c r="V685" s="5"/>
    </row>
    <row r="686" spans="3:22" ht="12.75" x14ac:dyDescent="0.2">
      <c r="C686" s="6"/>
      <c r="D686" s="7"/>
      <c r="F686" s="6"/>
      <c r="H686" s="29"/>
      <c r="I686" s="30"/>
      <c r="L686" s="5"/>
      <c r="T686" s="6"/>
      <c r="U686" s="7"/>
      <c r="V686" s="5"/>
    </row>
    <row r="687" spans="3:22" ht="12.75" x14ac:dyDescent="0.2">
      <c r="C687" s="6"/>
      <c r="D687" s="7"/>
      <c r="F687" s="6"/>
      <c r="H687" s="29"/>
      <c r="I687" s="30"/>
      <c r="L687" s="5"/>
      <c r="T687" s="6"/>
      <c r="U687" s="7"/>
      <c r="V687" s="5"/>
    </row>
    <row r="688" spans="3:22" ht="12.75" x14ac:dyDescent="0.2">
      <c r="C688" s="6"/>
      <c r="D688" s="7"/>
      <c r="F688" s="6"/>
      <c r="H688" s="29"/>
      <c r="I688" s="30"/>
      <c r="L688" s="5"/>
      <c r="T688" s="6"/>
      <c r="U688" s="7"/>
      <c r="V688" s="5"/>
    </row>
    <row r="689" spans="3:22" ht="12.75" x14ac:dyDescent="0.2">
      <c r="C689" s="6"/>
      <c r="D689" s="7"/>
      <c r="F689" s="6"/>
      <c r="H689" s="29"/>
      <c r="I689" s="30"/>
      <c r="L689" s="5"/>
      <c r="T689" s="6"/>
      <c r="U689" s="7"/>
      <c r="V689" s="5"/>
    </row>
    <row r="690" spans="3:22" ht="12.75" x14ac:dyDescent="0.2">
      <c r="C690" s="6"/>
      <c r="D690" s="7"/>
      <c r="F690" s="6"/>
      <c r="H690" s="29"/>
      <c r="I690" s="30"/>
      <c r="L690" s="5"/>
      <c r="T690" s="6"/>
      <c r="U690" s="7"/>
      <c r="V690" s="5"/>
    </row>
    <row r="691" spans="3:22" ht="12.75" x14ac:dyDescent="0.2">
      <c r="C691" s="6"/>
      <c r="D691" s="7"/>
      <c r="F691" s="6"/>
      <c r="H691" s="29"/>
      <c r="I691" s="30"/>
      <c r="L691" s="5"/>
      <c r="T691" s="6"/>
      <c r="U691" s="7"/>
      <c r="V691" s="5"/>
    </row>
    <row r="692" spans="3:22" ht="12.75" x14ac:dyDescent="0.2">
      <c r="C692" s="6"/>
      <c r="D692" s="7"/>
      <c r="F692" s="6"/>
      <c r="H692" s="29"/>
      <c r="I692" s="30"/>
      <c r="L692" s="5"/>
      <c r="T692" s="6"/>
      <c r="U692" s="7"/>
      <c r="V692" s="5"/>
    </row>
    <row r="693" spans="3:22" ht="12.75" x14ac:dyDescent="0.2">
      <c r="C693" s="6"/>
      <c r="D693" s="7"/>
      <c r="F693" s="6"/>
      <c r="H693" s="29"/>
      <c r="I693" s="30"/>
      <c r="L693" s="5"/>
      <c r="T693" s="6"/>
      <c r="U693" s="7"/>
      <c r="V693" s="5"/>
    </row>
    <row r="694" spans="3:22" ht="12.75" x14ac:dyDescent="0.2">
      <c r="C694" s="6"/>
      <c r="D694" s="7"/>
      <c r="F694" s="6"/>
      <c r="H694" s="29"/>
      <c r="I694" s="30"/>
      <c r="L694" s="5"/>
      <c r="T694" s="6"/>
      <c r="U694" s="7"/>
      <c r="V694" s="5"/>
    </row>
    <row r="695" spans="3:22" ht="12.75" x14ac:dyDescent="0.2">
      <c r="C695" s="6"/>
      <c r="D695" s="7"/>
      <c r="F695" s="6"/>
      <c r="H695" s="29"/>
      <c r="I695" s="30"/>
      <c r="L695" s="5"/>
      <c r="T695" s="6"/>
      <c r="U695" s="7"/>
      <c r="V695" s="5"/>
    </row>
    <row r="696" spans="3:22" ht="12.75" x14ac:dyDescent="0.2">
      <c r="C696" s="6"/>
      <c r="D696" s="7"/>
      <c r="F696" s="6"/>
      <c r="H696" s="29"/>
      <c r="I696" s="30"/>
      <c r="L696" s="5"/>
      <c r="T696" s="6"/>
      <c r="U696" s="7"/>
      <c r="V696" s="5"/>
    </row>
    <row r="697" spans="3:22" ht="12.75" x14ac:dyDescent="0.2">
      <c r="C697" s="6"/>
      <c r="D697" s="7"/>
      <c r="F697" s="6"/>
      <c r="H697" s="29"/>
      <c r="I697" s="30"/>
      <c r="L697" s="5"/>
      <c r="T697" s="6"/>
      <c r="U697" s="7"/>
      <c r="V697" s="5"/>
    </row>
    <row r="698" spans="3:22" ht="12.75" x14ac:dyDescent="0.2">
      <c r="C698" s="6"/>
      <c r="D698" s="7"/>
      <c r="F698" s="6"/>
      <c r="H698" s="29"/>
      <c r="I698" s="30"/>
      <c r="L698" s="5"/>
      <c r="T698" s="6"/>
      <c r="U698" s="7"/>
      <c r="V698" s="5"/>
    </row>
    <row r="699" spans="3:22" ht="12.75" x14ac:dyDescent="0.2">
      <c r="C699" s="6"/>
      <c r="D699" s="7"/>
      <c r="F699" s="6"/>
      <c r="H699" s="29"/>
      <c r="I699" s="30"/>
      <c r="L699" s="5"/>
      <c r="T699" s="6"/>
      <c r="U699" s="7"/>
      <c r="V699" s="5"/>
    </row>
    <row r="700" spans="3:22" ht="12.75" x14ac:dyDescent="0.2">
      <c r="C700" s="6"/>
      <c r="D700" s="7"/>
      <c r="F700" s="6"/>
      <c r="H700" s="29"/>
      <c r="I700" s="30"/>
      <c r="L700" s="5"/>
      <c r="T700" s="6"/>
      <c r="U700" s="7"/>
      <c r="V700" s="5"/>
    </row>
    <row r="701" spans="3:22" ht="12.75" x14ac:dyDescent="0.2">
      <c r="C701" s="6"/>
      <c r="D701" s="7"/>
      <c r="F701" s="6"/>
      <c r="H701" s="29"/>
      <c r="I701" s="30"/>
      <c r="L701" s="5"/>
      <c r="T701" s="6"/>
      <c r="U701" s="7"/>
      <c r="V701" s="5"/>
    </row>
    <row r="702" spans="3:22" ht="12.75" x14ac:dyDescent="0.2">
      <c r="C702" s="6"/>
      <c r="D702" s="7"/>
      <c r="F702" s="6"/>
      <c r="H702" s="29"/>
      <c r="I702" s="30"/>
      <c r="L702" s="5"/>
      <c r="T702" s="6"/>
      <c r="U702" s="7"/>
      <c r="V702" s="5"/>
    </row>
    <row r="703" spans="3:22" ht="12.75" x14ac:dyDescent="0.2">
      <c r="C703" s="6"/>
      <c r="D703" s="7"/>
      <c r="F703" s="6"/>
      <c r="H703" s="29"/>
      <c r="I703" s="30"/>
      <c r="L703" s="5"/>
      <c r="T703" s="6"/>
      <c r="U703" s="7"/>
      <c r="V703" s="5"/>
    </row>
    <row r="704" spans="3:22" ht="12.75" x14ac:dyDescent="0.2">
      <c r="C704" s="6"/>
      <c r="D704" s="7"/>
      <c r="F704" s="6"/>
      <c r="H704" s="29"/>
      <c r="I704" s="30"/>
      <c r="L704" s="5"/>
      <c r="T704" s="6"/>
      <c r="U704" s="7"/>
      <c r="V704" s="5"/>
    </row>
    <row r="705" spans="3:22" ht="12.75" x14ac:dyDescent="0.2">
      <c r="C705" s="6"/>
      <c r="D705" s="7"/>
      <c r="F705" s="6"/>
      <c r="H705" s="29"/>
      <c r="I705" s="30"/>
      <c r="L705" s="5"/>
      <c r="T705" s="6"/>
      <c r="U705" s="7"/>
      <c r="V705" s="5"/>
    </row>
    <row r="706" spans="3:22" ht="12.75" x14ac:dyDescent="0.2">
      <c r="C706" s="6"/>
      <c r="D706" s="7"/>
      <c r="F706" s="6"/>
      <c r="H706" s="29"/>
      <c r="I706" s="30"/>
      <c r="L706" s="5"/>
      <c r="T706" s="6"/>
      <c r="U706" s="7"/>
      <c r="V706" s="5"/>
    </row>
    <row r="707" spans="3:22" ht="12.75" x14ac:dyDescent="0.2">
      <c r="C707" s="6"/>
      <c r="D707" s="7"/>
      <c r="F707" s="6"/>
      <c r="H707" s="29"/>
      <c r="I707" s="30"/>
      <c r="L707" s="5"/>
      <c r="T707" s="6"/>
      <c r="U707" s="7"/>
      <c r="V707" s="5"/>
    </row>
    <row r="708" spans="3:22" ht="12.75" x14ac:dyDescent="0.2">
      <c r="C708" s="6"/>
      <c r="D708" s="7"/>
      <c r="F708" s="6"/>
      <c r="H708" s="29"/>
      <c r="I708" s="30"/>
      <c r="L708" s="5"/>
      <c r="T708" s="6"/>
      <c r="U708" s="7"/>
      <c r="V708" s="5"/>
    </row>
    <row r="709" spans="3:22" ht="12.75" x14ac:dyDescent="0.2">
      <c r="C709" s="6"/>
      <c r="D709" s="7"/>
      <c r="F709" s="6"/>
      <c r="H709" s="29"/>
      <c r="I709" s="30"/>
      <c r="L709" s="5"/>
      <c r="T709" s="6"/>
      <c r="U709" s="7"/>
      <c r="V709" s="5"/>
    </row>
    <row r="710" spans="3:22" ht="12.75" x14ac:dyDescent="0.2">
      <c r="C710" s="6"/>
      <c r="D710" s="7"/>
      <c r="F710" s="6"/>
      <c r="H710" s="29"/>
      <c r="I710" s="30"/>
      <c r="L710" s="5"/>
      <c r="T710" s="6"/>
      <c r="U710" s="7"/>
      <c r="V710" s="5"/>
    </row>
    <row r="711" spans="3:22" ht="12.75" x14ac:dyDescent="0.2">
      <c r="C711" s="6"/>
      <c r="D711" s="7"/>
      <c r="F711" s="6"/>
      <c r="H711" s="29"/>
      <c r="I711" s="30"/>
      <c r="L711" s="5"/>
      <c r="T711" s="6"/>
      <c r="U711" s="7"/>
      <c r="V711" s="5"/>
    </row>
    <row r="712" spans="3:22" ht="12.75" x14ac:dyDescent="0.2">
      <c r="C712" s="6"/>
      <c r="D712" s="7"/>
      <c r="F712" s="6"/>
      <c r="H712" s="29"/>
      <c r="I712" s="30"/>
      <c r="L712" s="5"/>
      <c r="T712" s="6"/>
      <c r="U712" s="7"/>
      <c r="V712" s="5"/>
    </row>
    <row r="713" spans="3:22" ht="12.75" x14ac:dyDescent="0.2">
      <c r="C713" s="6"/>
      <c r="D713" s="7"/>
      <c r="F713" s="6"/>
      <c r="H713" s="29"/>
      <c r="I713" s="30"/>
      <c r="L713" s="5"/>
      <c r="T713" s="6"/>
      <c r="U713" s="7"/>
      <c r="V713" s="5"/>
    </row>
    <row r="714" spans="3:22" ht="12.75" x14ac:dyDescent="0.2">
      <c r="C714" s="6"/>
      <c r="D714" s="7"/>
      <c r="F714" s="6"/>
      <c r="H714" s="29"/>
      <c r="I714" s="30"/>
      <c r="L714" s="5"/>
      <c r="T714" s="6"/>
      <c r="U714" s="7"/>
      <c r="V714" s="5"/>
    </row>
    <row r="715" spans="3:22" ht="12.75" x14ac:dyDescent="0.2">
      <c r="C715" s="6"/>
      <c r="D715" s="7"/>
      <c r="F715" s="6"/>
      <c r="H715" s="29"/>
      <c r="I715" s="30"/>
      <c r="L715" s="5"/>
      <c r="T715" s="6"/>
      <c r="U715" s="7"/>
      <c r="V715" s="5"/>
    </row>
    <row r="716" spans="3:22" ht="12.75" x14ac:dyDescent="0.2">
      <c r="C716" s="6"/>
      <c r="D716" s="7"/>
      <c r="F716" s="6"/>
      <c r="H716" s="29"/>
      <c r="I716" s="30"/>
      <c r="L716" s="5"/>
      <c r="T716" s="6"/>
      <c r="U716" s="7"/>
      <c r="V716" s="5"/>
    </row>
    <row r="717" spans="3:22" ht="12.75" x14ac:dyDescent="0.2">
      <c r="C717" s="6"/>
      <c r="D717" s="7"/>
      <c r="F717" s="6"/>
      <c r="H717" s="29"/>
      <c r="I717" s="30"/>
      <c r="L717" s="5"/>
      <c r="T717" s="6"/>
      <c r="U717" s="7"/>
      <c r="V717" s="5"/>
    </row>
    <row r="718" spans="3:22" ht="12.75" x14ac:dyDescent="0.2">
      <c r="C718" s="6"/>
      <c r="D718" s="7"/>
      <c r="F718" s="6"/>
      <c r="H718" s="29"/>
      <c r="I718" s="30"/>
      <c r="L718" s="5"/>
      <c r="T718" s="6"/>
      <c r="U718" s="7"/>
      <c r="V718" s="5"/>
    </row>
    <row r="719" spans="3:22" ht="12.75" x14ac:dyDescent="0.2">
      <c r="C719" s="6"/>
      <c r="D719" s="7"/>
      <c r="F719" s="6"/>
      <c r="H719" s="29"/>
      <c r="I719" s="30"/>
      <c r="L719" s="5"/>
      <c r="T719" s="6"/>
      <c r="U719" s="7"/>
      <c r="V719" s="5"/>
    </row>
    <row r="720" spans="3:22" ht="12.75" x14ac:dyDescent="0.2">
      <c r="C720" s="6"/>
      <c r="D720" s="7"/>
      <c r="F720" s="6"/>
      <c r="H720" s="29"/>
      <c r="I720" s="30"/>
      <c r="L720" s="5"/>
      <c r="T720" s="6"/>
      <c r="U720" s="7"/>
      <c r="V720" s="5"/>
    </row>
    <row r="721" spans="3:22" ht="12.75" x14ac:dyDescent="0.2">
      <c r="C721" s="6"/>
      <c r="D721" s="7"/>
      <c r="F721" s="6"/>
      <c r="H721" s="29"/>
      <c r="I721" s="30"/>
      <c r="L721" s="5"/>
      <c r="T721" s="6"/>
      <c r="U721" s="7"/>
      <c r="V721" s="5"/>
    </row>
    <row r="722" spans="3:22" ht="12.75" x14ac:dyDescent="0.2">
      <c r="C722" s="6"/>
      <c r="D722" s="7"/>
      <c r="F722" s="6"/>
      <c r="H722" s="29"/>
      <c r="I722" s="30"/>
      <c r="L722" s="5"/>
      <c r="T722" s="6"/>
      <c r="U722" s="7"/>
      <c r="V722" s="5"/>
    </row>
    <row r="723" spans="3:22" ht="12.75" x14ac:dyDescent="0.2">
      <c r="C723" s="6"/>
      <c r="D723" s="7"/>
      <c r="F723" s="6"/>
      <c r="H723" s="29"/>
      <c r="I723" s="30"/>
      <c r="L723" s="5"/>
      <c r="T723" s="6"/>
      <c r="U723" s="7"/>
      <c r="V723" s="5"/>
    </row>
    <row r="724" spans="3:22" ht="12.75" x14ac:dyDescent="0.2">
      <c r="C724" s="6"/>
      <c r="D724" s="7"/>
      <c r="F724" s="6"/>
      <c r="H724" s="29"/>
      <c r="I724" s="30"/>
      <c r="L724" s="5"/>
      <c r="T724" s="6"/>
      <c r="U724" s="7"/>
      <c r="V724" s="5"/>
    </row>
    <row r="725" spans="3:22" ht="12.75" x14ac:dyDescent="0.2">
      <c r="C725" s="6"/>
      <c r="D725" s="7"/>
      <c r="F725" s="6"/>
      <c r="H725" s="29"/>
      <c r="I725" s="30"/>
      <c r="L725" s="5"/>
      <c r="T725" s="6"/>
      <c r="U725" s="7"/>
      <c r="V725" s="5"/>
    </row>
    <row r="726" spans="3:22" ht="12.75" x14ac:dyDescent="0.2">
      <c r="C726" s="6"/>
      <c r="D726" s="7"/>
      <c r="F726" s="6"/>
      <c r="H726" s="29"/>
      <c r="I726" s="30"/>
      <c r="L726" s="5"/>
      <c r="T726" s="6"/>
      <c r="U726" s="7"/>
      <c r="V726" s="5"/>
    </row>
    <row r="727" spans="3:22" ht="12.75" x14ac:dyDescent="0.2">
      <c r="C727" s="6"/>
      <c r="D727" s="7"/>
      <c r="F727" s="6"/>
      <c r="H727" s="29"/>
      <c r="I727" s="30"/>
      <c r="L727" s="5"/>
      <c r="T727" s="6"/>
      <c r="U727" s="7"/>
      <c r="V727" s="5"/>
    </row>
    <row r="728" spans="3:22" ht="12.75" x14ac:dyDescent="0.2">
      <c r="C728" s="6"/>
      <c r="D728" s="7"/>
      <c r="F728" s="6"/>
      <c r="H728" s="29"/>
      <c r="I728" s="30"/>
      <c r="L728" s="5"/>
      <c r="T728" s="6"/>
      <c r="U728" s="7"/>
      <c r="V728" s="5"/>
    </row>
    <row r="729" spans="3:22" ht="12.75" x14ac:dyDescent="0.2">
      <c r="C729" s="6"/>
      <c r="D729" s="7"/>
      <c r="F729" s="6"/>
      <c r="H729" s="29"/>
      <c r="I729" s="30"/>
      <c r="L729" s="5"/>
      <c r="T729" s="6"/>
      <c r="U729" s="7"/>
      <c r="V729" s="5"/>
    </row>
    <row r="730" spans="3:22" ht="12.75" x14ac:dyDescent="0.2">
      <c r="C730" s="6"/>
      <c r="D730" s="7"/>
      <c r="F730" s="6"/>
      <c r="H730" s="29"/>
      <c r="I730" s="30"/>
      <c r="L730" s="5"/>
      <c r="T730" s="6"/>
      <c r="U730" s="7"/>
      <c r="V730" s="5"/>
    </row>
    <row r="731" spans="3:22" ht="12.75" x14ac:dyDescent="0.2">
      <c r="C731" s="6"/>
      <c r="D731" s="7"/>
      <c r="F731" s="6"/>
      <c r="H731" s="29"/>
      <c r="I731" s="30"/>
      <c r="L731" s="5"/>
      <c r="T731" s="6"/>
      <c r="U731" s="7"/>
      <c r="V731" s="5"/>
    </row>
    <row r="732" spans="3:22" ht="12.75" x14ac:dyDescent="0.2">
      <c r="C732" s="6"/>
      <c r="D732" s="7"/>
      <c r="F732" s="6"/>
      <c r="H732" s="29"/>
      <c r="I732" s="30"/>
      <c r="L732" s="5"/>
      <c r="T732" s="6"/>
      <c r="U732" s="7"/>
      <c r="V732" s="5"/>
    </row>
    <row r="733" spans="3:22" ht="12.75" x14ac:dyDescent="0.2">
      <c r="C733" s="6"/>
      <c r="D733" s="7"/>
      <c r="F733" s="6"/>
      <c r="H733" s="29"/>
      <c r="I733" s="30"/>
      <c r="L733" s="5"/>
      <c r="T733" s="6"/>
      <c r="U733" s="7"/>
      <c r="V733" s="5"/>
    </row>
    <row r="734" spans="3:22" ht="12.75" x14ac:dyDescent="0.2">
      <c r="C734" s="6"/>
      <c r="D734" s="7"/>
      <c r="F734" s="6"/>
      <c r="H734" s="29"/>
      <c r="I734" s="30"/>
      <c r="L734" s="5"/>
      <c r="T734" s="6"/>
      <c r="U734" s="7"/>
      <c r="V734" s="5"/>
    </row>
    <row r="735" spans="3:22" ht="12.75" x14ac:dyDescent="0.2">
      <c r="C735" s="6"/>
      <c r="D735" s="7"/>
      <c r="F735" s="6"/>
      <c r="H735" s="29"/>
      <c r="I735" s="30"/>
      <c r="L735" s="5"/>
      <c r="T735" s="6"/>
      <c r="U735" s="7"/>
      <c r="V735" s="5"/>
    </row>
    <row r="736" spans="3:22" ht="12.75" x14ac:dyDescent="0.2">
      <c r="C736" s="6"/>
      <c r="D736" s="7"/>
      <c r="F736" s="6"/>
      <c r="H736" s="29"/>
      <c r="I736" s="30"/>
      <c r="L736" s="5"/>
      <c r="T736" s="6"/>
      <c r="U736" s="7"/>
      <c r="V736" s="5"/>
    </row>
    <row r="737" spans="3:22" ht="12.75" x14ac:dyDescent="0.2">
      <c r="C737" s="6"/>
      <c r="D737" s="7"/>
      <c r="F737" s="6"/>
      <c r="H737" s="29"/>
      <c r="I737" s="30"/>
      <c r="L737" s="5"/>
      <c r="T737" s="6"/>
      <c r="U737" s="7"/>
      <c r="V737" s="5"/>
    </row>
    <row r="738" spans="3:22" ht="12.75" x14ac:dyDescent="0.2">
      <c r="C738" s="6"/>
      <c r="D738" s="7"/>
      <c r="F738" s="6"/>
      <c r="H738" s="29"/>
      <c r="I738" s="30"/>
      <c r="L738" s="5"/>
      <c r="T738" s="6"/>
      <c r="U738" s="7"/>
      <c r="V738" s="5"/>
    </row>
    <row r="739" spans="3:22" ht="12.75" x14ac:dyDescent="0.2">
      <c r="C739" s="6"/>
      <c r="D739" s="7"/>
      <c r="F739" s="6"/>
      <c r="H739" s="29"/>
      <c r="I739" s="30"/>
      <c r="L739" s="5"/>
      <c r="T739" s="6"/>
      <c r="U739" s="7"/>
      <c r="V739" s="5"/>
    </row>
    <row r="740" spans="3:22" ht="12.75" x14ac:dyDescent="0.2">
      <c r="C740" s="6"/>
      <c r="D740" s="7"/>
      <c r="F740" s="6"/>
      <c r="H740" s="29"/>
      <c r="I740" s="30"/>
      <c r="L740" s="5"/>
      <c r="T740" s="6"/>
      <c r="U740" s="7"/>
      <c r="V740" s="5"/>
    </row>
    <row r="741" spans="3:22" ht="12.75" x14ac:dyDescent="0.2">
      <c r="C741" s="6"/>
      <c r="D741" s="7"/>
      <c r="F741" s="6"/>
      <c r="H741" s="29"/>
      <c r="I741" s="30"/>
      <c r="L741" s="5"/>
      <c r="T741" s="6"/>
      <c r="U741" s="7"/>
      <c r="V741" s="5"/>
    </row>
    <row r="742" spans="3:22" ht="12.75" x14ac:dyDescent="0.2">
      <c r="C742" s="6"/>
      <c r="D742" s="7"/>
      <c r="F742" s="6"/>
      <c r="H742" s="29"/>
      <c r="I742" s="30"/>
      <c r="L742" s="5"/>
      <c r="T742" s="6"/>
      <c r="U742" s="7"/>
      <c r="V742" s="5"/>
    </row>
    <row r="743" spans="3:22" ht="12.75" x14ac:dyDescent="0.2">
      <c r="C743" s="6"/>
      <c r="D743" s="7"/>
      <c r="F743" s="6"/>
      <c r="H743" s="29"/>
      <c r="I743" s="30"/>
      <c r="L743" s="5"/>
      <c r="T743" s="6"/>
      <c r="U743" s="7"/>
      <c r="V743" s="5"/>
    </row>
    <row r="744" spans="3:22" ht="12.75" x14ac:dyDescent="0.2">
      <c r="C744" s="6"/>
      <c r="D744" s="7"/>
      <c r="F744" s="6"/>
      <c r="H744" s="29"/>
      <c r="I744" s="30"/>
      <c r="L744" s="5"/>
      <c r="T744" s="6"/>
      <c r="U744" s="7"/>
      <c r="V744" s="5"/>
    </row>
    <row r="745" spans="3:22" ht="12.75" x14ac:dyDescent="0.2">
      <c r="C745" s="6"/>
      <c r="D745" s="7"/>
      <c r="F745" s="6"/>
      <c r="H745" s="29"/>
      <c r="I745" s="30"/>
      <c r="L745" s="5"/>
      <c r="T745" s="6"/>
      <c r="U745" s="7"/>
      <c r="V745" s="5"/>
    </row>
    <row r="746" spans="3:22" ht="12.75" x14ac:dyDescent="0.2">
      <c r="C746" s="6"/>
      <c r="D746" s="7"/>
      <c r="F746" s="6"/>
      <c r="H746" s="29"/>
      <c r="I746" s="30"/>
      <c r="L746" s="5"/>
      <c r="T746" s="6"/>
      <c r="U746" s="7"/>
      <c r="V746" s="5"/>
    </row>
    <row r="747" spans="3:22" ht="12.75" x14ac:dyDescent="0.2">
      <c r="C747" s="6"/>
      <c r="D747" s="7"/>
      <c r="F747" s="6"/>
      <c r="H747" s="29"/>
      <c r="I747" s="30"/>
      <c r="L747" s="5"/>
      <c r="T747" s="6"/>
      <c r="U747" s="7"/>
      <c r="V747" s="5"/>
    </row>
    <row r="748" spans="3:22" ht="12.75" x14ac:dyDescent="0.2">
      <c r="C748" s="6"/>
      <c r="D748" s="7"/>
      <c r="F748" s="6"/>
      <c r="H748" s="29"/>
      <c r="I748" s="30"/>
      <c r="L748" s="5"/>
      <c r="T748" s="6"/>
      <c r="U748" s="7"/>
      <c r="V748" s="5"/>
    </row>
    <row r="749" spans="3:22" ht="12.75" x14ac:dyDescent="0.2">
      <c r="C749" s="6"/>
      <c r="D749" s="7"/>
      <c r="F749" s="6"/>
      <c r="H749" s="29"/>
      <c r="I749" s="30"/>
      <c r="L749" s="5"/>
      <c r="T749" s="6"/>
      <c r="U749" s="7"/>
      <c r="V749" s="5"/>
    </row>
    <row r="750" spans="3:22" ht="12.75" x14ac:dyDescent="0.2">
      <c r="C750" s="6"/>
      <c r="D750" s="7"/>
      <c r="F750" s="6"/>
      <c r="H750" s="29"/>
      <c r="I750" s="30"/>
      <c r="L750" s="5"/>
      <c r="T750" s="6"/>
      <c r="U750" s="7"/>
      <c r="V750" s="5"/>
    </row>
    <row r="751" spans="3:22" ht="12.75" x14ac:dyDescent="0.2">
      <c r="C751" s="6"/>
      <c r="D751" s="7"/>
      <c r="F751" s="6"/>
      <c r="H751" s="29"/>
      <c r="I751" s="30"/>
      <c r="L751" s="5"/>
      <c r="T751" s="6"/>
      <c r="U751" s="7"/>
      <c r="V751" s="5"/>
    </row>
    <row r="752" spans="3:22" ht="12.75" x14ac:dyDescent="0.2">
      <c r="C752" s="6"/>
      <c r="D752" s="7"/>
      <c r="F752" s="6"/>
      <c r="H752" s="29"/>
      <c r="I752" s="30"/>
      <c r="L752" s="5"/>
      <c r="T752" s="6"/>
      <c r="U752" s="7"/>
      <c r="V752" s="5"/>
    </row>
    <row r="753" spans="3:22" ht="12.75" x14ac:dyDescent="0.2">
      <c r="C753" s="6"/>
      <c r="D753" s="7"/>
      <c r="F753" s="6"/>
      <c r="H753" s="29"/>
      <c r="I753" s="30"/>
      <c r="L753" s="5"/>
      <c r="T753" s="6"/>
      <c r="U753" s="7"/>
      <c r="V753" s="5"/>
    </row>
    <row r="754" spans="3:22" ht="12.75" x14ac:dyDescent="0.2">
      <c r="C754" s="6"/>
      <c r="D754" s="7"/>
      <c r="F754" s="6"/>
      <c r="H754" s="29"/>
      <c r="I754" s="30"/>
      <c r="L754" s="5"/>
      <c r="T754" s="6"/>
      <c r="U754" s="7"/>
      <c r="V754" s="5"/>
    </row>
    <row r="755" spans="3:22" ht="12.75" x14ac:dyDescent="0.2">
      <c r="C755" s="6"/>
      <c r="D755" s="7"/>
      <c r="F755" s="6"/>
      <c r="H755" s="29"/>
      <c r="I755" s="30"/>
      <c r="L755" s="5"/>
      <c r="T755" s="6"/>
      <c r="U755" s="7"/>
      <c r="V755" s="5"/>
    </row>
    <row r="756" spans="3:22" ht="12.75" x14ac:dyDescent="0.2">
      <c r="C756" s="6"/>
      <c r="D756" s="7"/>
      <c r="F756" s="6"/>
      <c r="H756" s="29"/>
      <c r="I756" s="30"/>
      <c r="L756" s="5"/>
      <c r="T756" s="6"/>
      <c r="U756" s="7"/>
      <c r="V756" s="5"/>
    </row>
    <row r="757" spans="3:22" ht="12.75" x14ac:dyDescent="0.2">
      <c r="C757" s="6"/>
      <c r="D757" s="7"/>
      <c r="F757" s="6"/>
      <c r="H757" s="29"/>
      <c r="I757" s="30"/>
      <c r="L757" s="5"/>
      <c r="T757" s="6"/>
      <c r="U757" s="7"/>
      <c r="V757" s="5"/>
    </row>
    <row r="758" spans="3:22" ht="12.75" x14ac:dyDescent="0.2">
      <c r="C758" s="6"/>
      <c r="D758" s="7"/>
      <c r="F758" s="6"/>
      <c r="H758" s="29"/>
      <c r="I758" s="30"/>
      <c r="L758" s="5"/>
      <c r="T758" s="6"/>
      <c r="U758" s="7"/>
      <c r="V758" s="5"/>
    </row>
    <row r="759" spans="3:22" ht="12.75" x14ac:dyDescent="0.2">
      <c r="C759" s="6"/>
      <c r="D759" s="7"/>
      <c r="F759" s="6"/>
      <c r="H759" s="29"/>
      <c r="I759" s="30"/>
      <c r="L759" s="5"/>
      <c r="T759" s="6"/>
      <c r="U759" s="7"/>
      <c r="V759" s="5"/>
    </row>
    <row r="760" spans="3:22" ht="12.75" x14ac:dyDescent="0.2">
      <c r="C760" s="6"/>
      <c r="D760" s="7"/>
      <c r="F760" s="6"/>
      <c r="H760" s="29"/>
      <c r="I760" s="30"/>
      <c r="L760" s="5"/>
      <c r="T760" s="6"/>
      <c r="U760" s="7"/>
      <c r="V760" s="5"/>
    </row>
    <row r="761" spans="3:22" ht="12.75" x14ac:dyDescent="0.2">
      <c r="C761" s="6"/>
      <c r="D761" s="7"/>
      <c r="F761" s="6"/>
      <c r="H761" s="29"/>
      <c r="I761" s="30"/>
      <c r="L761" s="5"/>
      <c r="T761" s="6"/>
      <c r="U761" s="7"/>
      <c r="V761" s="5"/>
    </row>
    <row r="762" spans="3:22" ht="12.75" x14ac:dyDescent="0.2">
      <c r="C762" s="6"/>
      <c r="D762" s="7"/>
      <c r="F762" s="6"/>
      <c r="H762" s="29"/>
      <c r="I762" s="30"/>
      <c r="L762" s="5"/>
      <c r="T762" s="6"/>
      <c r="U762" s="7"/>
      <c r="V762" s="5"/>
    </row>
    <row r="763" spans="3:22" ht="12.75" x14ac:dyDescent="0.2">
      <c r="C763" s="6"/>
      <c r="D763" s="7"/>
      <c r="F763" s="6"/>
      <c r="H763" s="29"/>
      <c r="I763" s="30"/>
      <c r="L763" s="5"/>
      <c r="T763" s="6"/>
      <c r="U763" s="7"/>
      <c r="V763" s="5"/>
    </row>
    <row r="764" spans="3:22" ht="12.75" x14ac:dyDescent="0.2">
      <c r="C764" s="6"/>
      <c r="D764" s="7"/>
      <c r="F764" s="6"/>
      <c r="H764" s="29"/>
      <c r="I764" s="30"/>
      <c r="L764" s="5"/>
      <c r="T764" s="6"/>
      <c r="U764" s="7"/>
      <c r="V764" s="5"/>
    </row>
    <row r="765" spans="3:22" ht="12.75" x14ac:dyDescent="0.2">
      <c r="C765" s="6"/>
      <c r="D765" s="7"/>
      <c r="F765" s="6"/>
      <c r="H765" s="29"/>
      <c r="I765" s="30"/>
      <c r="L765" s="5"/>
      <c r="T765" s="6"/>
      <c r="U765" s="7"/>
      <c r="V765" s="5"/>
    </row>
    <row r="766" spans="3:22" ht="12.75" x14ac:dyDescent="0.2">
      <c r="C766" s="6"/>
      <c r="D766" s="7"/>
      <c r="F766" s="6"/>
      <c r="H766" s="29"/>
      <c r="I766" s="30"/>
      <c r="L766" s="5"/>
      <c r="T766" s="6"/>
      <c r="U766" s="7"/>
      <c r="V766" s="5"/>
    </row>
    <row r="767" spans="3:22" ht="12.75" x14ac:dyDescent="0.2">
      <c r="C767" s="6"/>
      <c r="D767" s="7"/>
      <c r="F767" s="6"/>
      <c r="H767" s="29"/>
      <c r="I767" s="30"/>
      <c r="L767" s="5"/>
      <c r="T767" s="6"/>
      <c r="U767" s="7"/>
      <c r="V767" s="5"/>
    </row>
    <row r="768" spans="3:22" ht="12.75" x14ac:dyDescent="0.2">
      <c r="C768" s="6"/>
      <c r="D768" s="7"/>
      <c r="F768" s="6"/>
      <c r="H768" s="29"/>
      <c r="I768" s="30"/>
      <c r="L768" s="5"/>
      <c r="T768" s="6"/>
      <c r="U768" s="7"/>
      <c r="V768" s="5"/>
    </row>
    <row r="769" spans="3:22" ht="12.75" x14ac:dyDescent="0.2">
      <c r="C769" s="6"/>
      <c r="D769" s="7"/>
      <c r="F769" s="6"/>
      <c r="H769" s="29"/>
      <c r="I769" s="30"/>
      <c r="L769" s="5"/>
      <c r="T769" s="6"/>
      <c r="U769" s="7"/>
      <c r="V769" s="5"/>
    </row>
    <row r="770" spans="3:22" ht="12.75" x14ac:dyDescent="0.2">
      <c r="C770" s="6"/>
      <c r="D770" s="7"/>
      <c r="F770" s="6"/>
      <c r="H770" s="29"/>
      <c r="I770" s="30"/>
      <c r="L770" s="5"/>
      <c r="T770" s="6"/>
      <c r="U770" s="7"/>
      <c r="V770" s="5"/>
    </row>
    <row r="771" spans="3:22" ht="12.75" x14ac:dyDescent="0.2">
      <c r="C771" s="6"/>
      <c r="D771" s="7"/>
      <c r="F771" s="6"/>
      <c r="H771" s="29"/>
      <c r="I771" s="30"/>
      <c r="L771" s="5"/>
      <c r="T771" s="6"/>
      <c r="U771" s="7"/>
      <c r="V771" s="5"/>
    </row>
    <row r="772" spans="3:22" ht="12.75" x14ac:dyDescent="0.2">
      <c r="C772" s="6"/>
      <c r="D772" s="7"/>
      <c r="F772" s="6"/>
      <c r="H772" s="29"/>
      <c r="I772" s="30"/>
      <c r="L772" s="5"/>
      <c r="T772" s="6"/>
      <c r="U772" s="7"/>
      <c r="V772" s="5"/>
    </row>
    <row r="773" spans="3:22" ht="12.75" x14ac:dyDescent="0.2">
      <c r="C773" s="6"/>
      <c r="D773" s="7"/>
      <c r="F773" s="6"/>
      <c r="H773" s="29"/>
      <c r="I773" s="30"/>
      <c r="L773" s="5"/>
      <c r="T773" s="6"/>
      <c r="U773" s="7"/>
      <c r="V773" s="5"/>
    </row>
    <row r="774" spans="3:22" ht="12.75" x14ac:dyDescent="0.2">
      <c r="C774" s="6"/>
      <c r="D774" s="7"/>
      <c r="F774" s="6"/>
      <c r="H774" s="29"/>
      <c r="I774" s="30"/>
      <c r="L774" s="5"/>
      <c r="T774" s="6"/>
      <c r="U774" s="7"/>
      <c r="V774" s="5"/>
    </row>
    <row r="775" spans="3:22" ht="12.75" x14ac:dyDescent="0.2">
      <c r="C775" s="6"/>
      <c r="D775" s="7"/>
      <c r="F775" s="6"/>
      <c r="H775" s="29"/>
      <c r="I775" s="30"/>
      <c r="L775" s="5"/>
      <c r="T775" s="6"/>
      <c r="U775" s="7"/>
      <c r="V775" s="5"/>
    </row>
    <row r="776" spans="3:22" ht="12.75" x14ac:dyDescent="0.2">
      <c r="C776" s="6"/>
      <c r="D776" s="7"/>
      <c r="F776" s="6"/>
      <c r="H776" s="29"/>
      <c r="I776" s="30"/>
      <c r="L776" s="5"/>
      <c r="T776" s="6"/>
      <c r="U776" s="7"/>
      <c r="V776" s="5"/>
    </row>
    <row r="777" spans="3:22" ht="12.75" x14ac:dyDescent="0.2">
      <c r="C777" s="6"/>
      <c r="D777" s="7"/>
      <c r="F777" s="6"/>
      <c r="H777" s="29"/>
      <c r="I777" s="30"/>
      <c r="L777" s="5"/>
      <c r="T777" s="6"/>
      <c r="U777" s="7"/>
      <c r="V777" s="5"/>
    </row>
    <row r="778" spans="3:22" ht="12.75" x14ac:dyDescent="0.2">
      <c r="C778" s="6"/>
      <c r="D778" s="7"/>
      <c r="F778" s="6"/>
      <c r="H778" s="29"/>
      <c r="I778" s="30"/>
      <c r="L778" s="5"/>
      <c r="T778" s="6"/>
      <c r="U778" s="7"/>
      <c r="V778" s="5"/>
    </row>
    <row r="779" spans="3:22" ht="12.75" x14ac:dyDescent="0.2">
      <c r="C779" s="6"/>
      <c r="D779" s="7"/>
      <c r="F779" s="6"/>
      <c r="H779" s="29"/>
      <c r="I779" s="30"/>
      <c r="L779" s="5"/>
      <c r="T779" s="6"/>
      <c r="U779" s="7"/>
      <c r="V779" s="5"/>
    </row>
    <row r="780" spans="3:22" ht="12.75" x14ac:dyDescent="0.2">
      <c r="C780" s="6"/>
      <c r="D780" s="7"/>
      <c r="F780" s="6"/>
      <c r="H780" s="29"/>
      <c r="I780" s="30"/>
      <c r="L780" s="5"/>
      <c r="T780" s="6"/>
      <c r="U780" s="7"/>
      <c r="V780" s="5"/>
    </row>
    <row r="781" spans="3:22" ht="12.75" x14ac:dyDescent="0.2">
      <c r="C781" s="6"/>
      <c r="D781" s="7"/>
      <c r="F781" s="6"/>
      <c r="H781" s="29"/>
      <c r="I781" s="30"/>
      <c r="L781" s="5"/>
      <c r="T781" s="6"/>
      <c r="U781" s="7"/>
      <c r="V781" s="5"/>
    </row>
    <row r="782" spans="3:22" ht="12.75" x14ac:dyDescent="0.2">
      <c r="C782" s="6"/>
      <c r="D782" s="7"/>
      <c r="F782" s="6"/>
      <c r="H782" s="29"/>
      <c r="I782" s="30"/>
      <c r="L782" s="5"/>
      <c r="T782" s="6"/>
      <c r="U782" s="7"/>
      <c r="V782" s="5"/>
    </row>
    <row r="783" spans="3:22" ht="12.75" x14ac:dyDescent="0.2">
      <c r="C783" s="6"/>
      <c r="D783" s="7"/>
      <c r="F783" s="6"/>
      <c r="H783" s="29"/>
      <c r="I783" s="30"/>
      <c r="L783" s="5"/>
      <c r="T783" s="6"/>
      <c r="U783" s="7"/>
      <c r="V783" s="5"/>
    </row>
    <row r="784" spans="3:22" ht="12.75" x14ac:dyDescent="0.2">
      <c r="C784" s="6"/>
      <c r="D784" s="7"/>
      <c r="F784" s="6"/>
      <c r="H784" s="29"/>
      <c r="I784" s="30"/>
      <c r="L784" s="5"/>
      <c r="T784" s="6"/>
      <c r="U784" s="7"/>
      <c r="V784" s="5"/>
    </row>
    <row r="785" spans="3:22" ht="12.75" x14ac:dyDescent="0.2">
      <c r="C785" s="6"/>
      <c r="D785" s="7"/>
      <c r="F785" s="6"/>
      <c r="H785" s="29"/>
      <c r="I785" s="30"/>
      <c r="L785" s="5"/>
      <c r="T785" s="6"/>
      <c r="U785" s="7"/>
      <c r="V785" s="5"/>
    </row>
    <row r="786" spans="3:22" ht="12.75" x14ac:dyDescent="0.2">
      <c r="C786" s="6"/>
      <c r="D786" s="7"/>
      <c r="F786" s="6"/>
      <c r="H786" s="29"/>
      <c r="I786" s="30"/>
      <c r="L786" s="5"/>
      <c r="T786" s="6"/>
      <c r="U786" s="7"/>
      <c r="V786" s="5"/>
    </row>
    <row r="787" spans="3:22" ht="12.75" x14ac:dyDescent="0.2">
      <c r="C787" s="6"/>
      <c r="D787" s="7"/>
      <c r="F787" s="6"/>
      <c r="H787" s="29"/>
      <c r="I787" s="30"/>
      <c r="L787" s="5"/>
      <c r="T787" s="6"/>
      <c r="U787" s="7"/>
      <c r="V787" s="5"/>
    </row>
    <row r="788" spans="3:22" ht="12.75" x14ac:dyDescent="0.2">
      <c r="C788" s="6"/>
      <c r="D788" s="7"/>
      <c r="F788" s="6"/>
      <c r="H788" s="29"/>
      <c r="I788" s="30"/>
      <c r="L788" s="5"/>
      <c r="T788" s="6"/>
      <c r="U788" s="7"/>
      <c r="V788" s="5"/>
    </row>
    <row r="789" spans="3:22" ht="12.75" x14ac:dyDescent="0.2">
      <c r="C789" s="6"/>
      <c r="D789" s="7"/>
      <c r="F789" s="6"/>
      <c r="H789" s="29"/>
      <c r="I789" s="30"/>
      <c r="L789" s="5"/>
      <c r="T789" s="6"/>
      <c r="U789" s="7"/>
      <c r="V789" s="5"/>
    </row>
    <row r="790" spans="3:22" ht="12.75" x14ac:dyDescent="0.2">
      <c r="C790" s="6"/>
      <c r="D790" s="7"/>
      <c r="F790" s="6"/>
      <c r="H790" s="29"/>
      <c r="I790" s="30"/>
      <c r="L790" s="5"/>
      <c r="T790" s="6"/>
      <c r="U790" s="7"/>
      <c r="V790" s="5"/>
    </row>
    <row r="791" spans="3:22" ht="12.75" x14ac:dyDescent="0.2">
      <c r="C791" s="6"/>
      <c r="D791" s="7"/>
      <c r="F791" s="6"/>
      <c r="H791" s="29"/>
      <c r="I791" s="30"/>
      <c r="L791" s="5"/>
      <c r="T791" s="6"/>
      <c r="U791" s="7"/>
      <c r="V791" s="5"/>
    </row>
    <row r="792" spans="3:22" ht="12.75" x14ac:dyDescent="0.2">
      <c r="C792" s="6"/>
      <c r="D792" s="7"/>
      <c r="F792" s="6"/>
      <c r="H792" s="29"/>
      <c r="I792" s="30"/>
      <c r="L792" s="5"/>
      <c r="T792" s="6"/>
      <c r="U792" s="7"/>
      <c r="V792" s="5"/>
    </row>
    <row r="793" spans="3:22" ht="12.75" x14ac:dyDescent="0.2">
      <c r="C793" s="6"/>
      <c r="D793" s="7"/>
      <c r="F793" s="6"/>
      <c r="H793" s="29"/>
      <c r="I793" s="30"/>
      <c r="L793" s="5"/>
      <c r="T793" s="6"/>
      <c r="U793" s="7"/>
      <c r="V793" s="5"/>
    </row>
    <row r="794" spans="3:22" ht="12.75" x14ac:dyDescent="0.2">
      <c r="C794" s="6"/>
      <c r="D794" s="7"/>
      <c r="F794" s="6"/>
      <c r="H794" s="29"/>
      <c r="I794" s="30"/>
      <c r="L794" s="5"/>
      <c r="T794" s="6"/>
      <c r="U794" s="7"/>
      <c r="V794" s="5"/>
    </row>
    <row r="795" spans="3:22" ht="12.75" x14ac:dyDescent="0.2">
      <c r="C795" s="6"/>
      <c r="D795" s="7"/>
      <c r="F795" s="6"/>
      <c r="H795" s="29"/>
      <c r="I795" s="30"/>
      <c r="L795" s="5"/>
      <c r="T795" s="6"/>
      <c r="U795" s="7"/>
      <c r="V795" s="5"/>
    </row>
    <row r="796" spans="3:22" ht="12.75" x14ac:dyDescent="0.2">
      <c r="C796" s="6"/>
      <c r="D796" s="7"/>
      <c r="F796" s="6"/>
      <c r="H796" s="29"/>
      <c r="I796" s="30"/>
      <c r="L796" s="5"/>
      <c r="T796" s="6"/>
      <c r="U796" s="7"/>
      <c r="V796" s="5"/>
    </row>
    <row r="797" spans="3:22" ht="12.75" x14ac:dyDescent="0.2">
      <c r="C797" s="6"/>
      <c r="D797" s="7"/>
      <c r="F797" s="6"/>
      <c r="H797" s="29"/>
      <c r="I797" s="30"/>
      <c r="L797" s="5"/>
      <c r="T797" s="6"/>
      <c r="U797" s="7"/>
      <c r="V797" s="5"/>
    </row>
    <row r="798" spans="3:22" ht="12.75" x14ac:dyDescent="0.2">
      <c r="C798" s="6"/>
      <c r="D798" s="7"/>
      <c r="F798" s="6"/>
      <c r="H798" s="29"/>
      <c r="I798" s="30"/>
      <c r="L798" s="5"/>
      <c r="T798" s="6"/>
      <c r="U798" s="7"/>
      <c r="V798" s="5"/>
    </row>
    <row r="799" spans="3:22" ht="12.75" x14ac:dyDescent="0.2">
      <c r="C799" s="6"/>
      <c r="D799" s="7"/>
      <c r="F799" s="6"/>
      <c r="H799" s="29"/>
      <c r="I799" s="30"/>
      <c r="L799" s="5"/>
      <c r="T799" s="6"/>
      <c r="U799" s="7"/>
      <c r="V799" s="5"/>
    </row>
    <row r="800" spans="3:22" ht="12.75" x14ac:dyDescent="0.2">
      <c r="C800" s="6"/>
      <c r="D800" s="7"/>
      <c r="F800" s="6"/>
      <c r="H800" s="29"/>
      <c r="I800" s="30"/>
      <c r="L800" s="5"/>
      <c r="T800" s="6"/>
      <c r="U800" s="7"/>
      <c r="V800" s="5"/>
    </row>
    <row r="801" spans="3:22" ht="12.75" x14ac:dyDescent="0.2">
      <c r="C801" s="6"/>
      <c r="D801" s="7"/>
      <c r="F801" s="6"/>
      <c r="H801" s="29"/>
      <c r="I801" s="30"/>
      <c r="L801" s="5"/>
      <c r="T801" s="6"/>
      <c r="U801" s="7"/>
      <c r="V801" s="5"/>
    </row>
    <row r="802" spans="3:22" ht="12.75" x14ac:dyDescent="0.2">
      <c r="C802" s="6"/>
      <c r="D802" s="7"/>
      <c r="F802" s="6"/>
      <c r="H802" s="29"/>
      <c r="I802" s="30"/>
      <c r="L802" s="5"/>
      <c r="T802" s="6"/>
      <c r="U802" s="7"/>
      <c r="V802" s="5"/>
    </row>
    <row r="803" spans="3:22" ht="12.75" x14ac:dyDescent="0.2">
      <c r="C803" s="6"/>
      <c r="D803" s="7"/>
      <c r="F803" s="6"/>
      <c r="H803" s="29"/>
      <c r="I803" s="30"/>
      <c r="L803" s="5"/>
      <c r="T803" s="6"/>
      <c r="U803" s="7"/>
      <c r="V803" s="5"/>
    </row>
    <row r="804" spans="3:22" ht="12.75" x14ac:dyDescent="0.2">
      <c r="C804" s="6"/>
      <c r="D804" s="7"/>
      <c r="F804" s="6"/>
      <c r="H804" s="29"/>
      <c r="I804" s="30"/>
      <c r="L804" s="5"/>
      <c r="T804" s="6"/>
      <c r="U804" s="7"/>
      <c r="V804" s="5"/>
    </row>
    <row r="805" spans="3:22" ht="12.75" x14ac:dyDescent="0.2">
      <c r="C805" s="6"/>
      <c r="D805" s="7"/>
      <c r="F805" s="6"/>
      <c r="H805" s="29"/>
      <c r="I805" s="30"/>
      <c r="L805" s="5"/>
      <c r="T805" s="6"/>
      <c r="U805" s="7"/>
      <c r="V805" s="5"/>
    </row>
    <row r="806" spans="3:22" ht="12.75" x14ac:dyDescent="0.2">
      <c r="C806" s="6"/>
      <c r="D806" s="7"/>
      <c r="F806" s="6"/>
      <c r="H806" s="29"/>
      <c r="I806" s="30"/>
      <c r="L806" s="5"/>
      <c r="T806" s="6"/>
      <c r="U806" s="7"/>
      <c r="V806" s="5"/>
    </row>
    <row r="807" spans="3:22" ht="12.75" x14ac:dyDescent="0.2">
      <c r="C807" s="6"/>
      <c r="D807" s="7"/>
      <c r="F807" s="6"/>
      <c r="H807" s="29"/>
      <c r="I807" s="30"/>
      <c r="L807" s="5"/>
      <c r="T807" s="6"/>
      <c r="U807" s="7"/>
      <c r="V807" s="5"/>
    </row>
    <row r="808" spans="3:22" ht="12.75" x14ac:dyDescent="0.2">
      <c r="C808" s="6"/>
      <c r="D808" s="7"/>
      <c r="F808" s="6"/>
      <c r="H808" s="29"/>
      <c r="I808" s="30"/>
      <c r="L808" s="5"/>
      <c r="T808" s="6"/>
      <c r="U808" s="7"/>
      <c r="V808" s="5"/>
    </row>
    <row r="809" spans="3:22" ht="12.75" x14ac:dyDescent="0.2">
      <c r="C809" s="6"/>
      <c r="D809" s="7"/>
      <c r="F809" s="6"/>
      <c r="H809" s="29"/>
      <c r="I809" s="30"/>
      <c r="L809" s="5"/>
      <c r="T809" s="6"/>
      <c r="U809" s="7"/>
      <c r="V809" s="5"/>
    </row>
    <row r="810" spans="3:22" ht="12.75" x14ac:dyDescent="0.2">
      <c r="C810" s="6"/>
      <c r="D810" s="7"/>
      <c r="F810" s="6"/>
      <c r="H810" s="29"/>
      <c r="I810" s="30"/>
      <c r="L810" s="5"/>
      <c r="T810" s="6"/>
      <c r="U810" s="7"/>
      <c r="V810" s="5"/>
    </row>
    <row r="811" spans="3:22" ht="12.75" x14ac:dyDescent="0.2">
      <c r="C811" s="6"/>
      <c r="D811" s="7"/>
      <c r="F811" s="6"/>
      <c r="H811" s="29"/>
      <c r="I811" s="30"/>
      <c r="L811" s="5"/>
      <c r="T811" s="6"/>
      <c r="U811" s="7"/>
      <c r="V811" s="5"/>
    </row>
    <row r="812" spans="3:22" ht="12.75" x14ac:dyDescent="0.2">
      <c r="C812" s="6"/>
      <c r="D812" s="7"/>
      <c r="F812" s="6"/>
      <c r="H812" s="29"/>
      <c r="I812" s="30"/>
      <c r="L812" s="5"/>
      <c r="T812" s="6"/>
      <c r="U812" s="7"/>
      <c r="V812" s="5"/>
    </row>
    <row r="813" spans="3:22" ht="12.75" x14ac:dyDescent="0.2">
      <c r="C813" s="6"/>
      <c r="D813" s="7"/>
      <c r="F813" s="6"/>
      <c r="H813" s="29"/>
      <c r="I813" s="30"/>
      <c r="L813" s="5"/>
      <c r="T813" s="6"/>
      <c r="U813" s="7"/>
      <c r="V813" s="5"/>
    </row>
    <row r="814" spans="3:22" ht="12.75" x14ac:dyDescent="0.2">
      <c r="C814" s="6"/>
      <c r="D814" s="7"/>
      <c r="F814" s="6"/>
      <c r="H814" s="29"/>
      <c r="I814" s="30"/>
      <c r="L814" s="5"/>
      <c r="T814" s="6"/>
      <c r="U814" s="7"/>
      <c r="V814" s="5"/>
    </row>
    <row r="815" spans="3:22" ht="12.75" x14ac:dyDescent="0.2">
      <c r="C815" s="6"/>
      <c r="D815" s="7"/>
      <c r="F815" s="6"/>
      <c r="H815" s="29"/>
      <c r="I815" s="30"/>
      <c r="L815" s="5"/>
      <c r="T815" s="6"/>
      <c r="U815" s="7"/>
      <c r="V815" s="5"/>
    </row>
    <row r="816" spans="3:22" ht="12.75" x14ac:dyDescent="0.2">
      <c r="C816" s="6"/>
      <c r="D816" s="7"/>
      <c r="F816" s="6"/>
      <c r="H816" s="29"/>
      <c r="I816" s="30"/>
      <c r="L816" s="5"/>
      <c r="T816" s="6"/>
      <c r="U816" s="7"/>
      <c r="V816" s="5"/>
    </row>
    <row r="817" spans="3:22" ht="12.75" x14ac:dyDescent="0.2">
      <c r="C817" s="6"/>
      <c r="D817" s="7"/>
      <c r="F817" s="6"/>
      <c r="H817" s="29"/>
      <c r="I817" s="30"/>
      <c r="L817" s="5"/>
      <c r="T817" s="6"/>
      <c r="U817" s="7"/>
      <c r="V817" s="5"/>
    </row>
    <row r="818" spans="3:22" ht="12.75" x14ac:dyDescent="0.2">
      <c r="C818" s="6"/>
      <c r="D818" s="7"/>
      <c r="F818" s="6"/>
      <c r="H818" s="29"/>
      <c r="I818" s="30"/>
      <c r="L818" s="5"/>
      <c r="T818" s="6"/>
      <c r="U818" s="7"/>
      <c r="V818" s="5"/>
    </row>
    <row r="819" spans="3:22" ht="12.75" x14ac:dyDescent="0.2">
      <c r="C819" s="6"/>
      <c r="D819" s="7"/>
      <c r="F819" s="6"/>
      <c r="H819" s="29"/>
      <c r="I819" s="30"/>
      <c r="L819" s="5"/>
      <c r="T819" s="6"/>
      <c r="U819" s="7"/>
      <c r="V819" s="5"/>
    </row>
    <row r="820" spans="3:22" ht="12.75" x14ac:dyDescent="0.2">
      <c r="C820" s="6"/>
      <c r="D820" s="7"/>
      <c r="F820" s="6"/>
      <c r="H820" s="29"/>
      <c r="I820" s="30"/>
      <c r="L820" s="5"/>
      <c r="T820" s="6"/>
      <c r="U820" s="7"/>
      <c r="V820" s="5"/>
    </row>
    <row r="821" spans="3:22" ht="12.75" x14ac:dyDescent="0.2">
      <c r="C821" s="6"/>
      <c r="D821" s="7"/>
      <c r="F821" s="6"/>
      <c r="H821" s="29"/>
      <c r="I821" s="30"/>
      <c r="L821" s="5"/>
      <c r="T821" s="6"/>
      <c r="U821" s="7"/>
      <c r="V821" s="5"/>
    </row>
    <row r="822" spans="3:22" ht="12.75" x14ac:dyDescent="0.2">
      <c r="C822" s="6"/>
      <c r="D822" s="7"/>
      <c r="F822" s="6"/>
      <c r="H822" s="29"/>
      <c r="I822" s="30"/>
      <c r="L822" s="5"/>
      <c r="T822" s="6"/>
      <c r="U822" s="7"/>
      <c r="V822" s="5"/>
    </row>
    <row r="823" spans="3:22" ht="12.75" x14ac:dyDescent="0.2">
      <c r="C823" s="6"/>
      <c r="D823" s="7"/>
      <c r="F823" s="6"/>
      <c r="H823" s="29"/>
      <c r="I823" s="30"/>
      <c r="L823" s="5"/>
      <c r="T823" s="6"/>
      <c r="U823" s="7"/>
      <c r="V823" s="5"/>
    </row>
    <row r="824" spans="3:22" ht="12.75" x14ac:dyDescent="0.2">
      <c r="C824" s="6"/>
      <c r="D824" s="7"/>
      <c r="F824" s="6"/>
      <c r="H824" s="29"/>
      <c r="I824" s="30"/>
      <c r="L824" s="5"/>
      <c r="T824" s="6"/>
      <c r="U824" s="7"/>
      <c r="V824" s="5"/>
    </row>
    <row r="825" spans="3:22" ht="12.75" x14ac:dyDescent="0.2">
      <c r="C825" s="6"/>
      <c r="D825" s="7"/>
      <c r="F825" s="6"/>
      <c r="H825" s="29"/>
      <c r="I825" s="30"/>
      <c r="L825" s="5"/>
      <c r="T825" s="6"/>
      <c r="U825" s="7"/>
      <c r="V825" s="5"/>
    </row>
    <row r="826" spans="3:22" ht="12.75" x14ac:dyDescent="0.2">
      <c r="C826" s="6"/>
      <c r="D826" s="7"/>
      <c r="F826" s="6"/>
      <c r="H826" s="29"/>
      <c r="I826" s="30"/>
      <c r="L826" s="5"/>
      <c r="T826" s="6"/>
      <c r="U826" s="7"/>
      <c r="V826" s="5"/>
    </row>
    <row r="827" spans="3:22" ht="12.75" x14ac:dyDescent="0.2">
      <c r="C827" s="6"/>
      <c r="D827" s="7"/>
      <c r="F827" s="6"/>
      <c r="H827" s="29"/>
      <c r="I827" s="30"/>
      <c r="L827" s="5"/>
      <c r="T827" s="6"/>
      <c r="U827" s="7"/>
      <c r="V827" s="5"/>
    </row>
    <row r="828" spans="3:22" ht="12.75" x14ac:dyDescent="0.2">
      <c r="C828" s="6"/>
      <c r="D828" s="7"/>
      <c r="F828" s="6"/>
      <c r="H828" s="29"/>
      <c r="I828" s="30"/>
      <c r="L828" s="5"/>
      <c r="T828" s="6"/>
      <c r="U828" s="7"/>
      <c r="V828" s="5"/>
    </row>
    <row r="829" spans="3:22" ht="12.75" x14ac:dyDescent="0.2">
      <c r="C829" s="6"/>
      <c r="D829" s="7"/>
      <c r="F829" s="6"/>
      <c r="H829" s="29"/>
      <c r="I829" s="30"/>
      <c r="L829" s="5"/>
      <c r="T829" s="6"/>
      <c r="U829" s="7"/>
      <c r="V829" s="5"/>
    </row>
    <row r="830" spans="3:22" ht="12.75" x14ac:dyDescent="0.2">
      <c r="C830" s="6"/>
      <c r="D830" s="7"/>
      <c r="F830" s="6"/>
      <c r="H830" s="29"/>
      <c r="I830" s="30"/>
      <c r="L830" s="5"/>
      <c r="T830" s="6"/>
      <c r="U830" s="7"/>
      <c r="V830" s="5"/>
    </row>
    <row r="831" spans="3:22" ht="12.75" x14ac:dyDescent="0.2">
      <c r="C831" s="6"/>
      <c r="D831" s="7"/>
      <c r="F831" s="6"/>
      <c r="H831" s="29"/>
      <c r="I831" s="30"/>
      <c r="L831" s="5"/>
      <c r="T831" s="6"/>
      <c r="U831" s="7"/>
      <c r="V831" s="5"/>
    </row>
    <row r="832" spans="3:22" ht="12.75" x14ac:dyDescent="0.2">
      <c r="C832" s="6"/>
      <c r="D832" s="7"/>
      <c r="F832" s="6"/>
      <c r="H832" s="29"/>
      <c r="I832" s="30"/>
      <c r="L832" s="5"/>
      <c r="T832" s="6"/>
      <c r="U832" s="7"/>
      <c r="V832" s="5"/>
    </row>
    <row r="833" spans="3:22" ht="12.75" x14ac:dyDescent="0.2">
      <c r="C833" s="6"/>
      <c r="D833" s="7"/>
      <c r="F833" s="6"/>
      <c r="H833" s="29"/>
      <c r="I833" s="30"/>
      <c r="L833" s="5"/>
      <c r="T833" s="6"/>
      <c r="U833" s="7"/>
      <c r="V833" s="5"/>
    </row>
    <row r="834" spans="3:22" ht="12.75" x14ac:dyDescent="0.2">
      <c r="C834" s="6"/>
      <c r="D834" s="7"/>
      <c r="F834" s="6"/>
      <c r="H834" s="29"/>
      <c r="I834" s="30"/>
      <c r="L834" s="5"/>
      <c r="T834" s="6"/>
      <c r="U834" s="7"/>
      <c r="V834" s="5"/>
    </row>
    <row r="835" spans="3:22" ht="12.75" x14ac:dyDescent="0.2">
      <c r="C835" s="6"/>
      <c r="D835" s="7"/>
      <c r="F835" s="6"/>
      <c r="H835" s="29"/>
      <c r="I835" s="30"/>
      <c r="L835" s="5"/>
      <c r="T835" s="6"/>
      <c r="U835" s="7"/>
      <c r="V835" s="5"/>
    </row>
    <row r="836" spans="3:22" ht="12.75" x14ac:dyDescent="0.2">
      <c r="C836" s="6"/>
      <c r="D836" s="7"/>
      <c r="F836" s="6"/>
      <c r="H836" s="29"/>
      <c r="I836" s="30"/>
      <c r="L836" s="5"/>
      <c r="T836" s="6"/>
      <c r="U836" s="7"/>
      <c r="V836" s="5"/>
    </row>
    <row r="837" spans="3:22" ht="12.75" x14ac:dyDescent="0.2">
      <c r="C837" s="6"/>
      <c r="D837" s="7"/>
      <c r="F837" s="6"/>
      <c r="H837" s="29"/>
      <c r="I837" s="30"/>
      <c r="L837" s="5"/>
      <c r="T837" s="6"/>
      <c r="U837" s="7"/>
      <c r="V837" s="5"/>
    </row>
    <row r="838" spans="3:22" ht="12.75" x14ac:dyDescent="0.2">
      <c r="C838" s="6"/>
      <c r="D838" s="7"/>
      <c r="F838" s="6"/>
      <c r="H838" s="29"/>
      <c r="I838" s="30"/>
      <c r="L838" s="5"/>
      <c r="T838" s="6"/>
      <c r="U838" s="7"/>
      <c r="V838" s="5"/>
    </row>
    <row r="839" spans="3:22" ht="12.75" x14ac:dyDescent="0.2">
      <c r="C839" s="6"/>
      <c r="D839" s="7"/>
      <c r="F839" s="6"/>
      <c r="H839" s="29"/>
      <c r="I839" s="30"/>
      <c r="L839" s="5"/>
      <c r="T839" s="6"/>
      <c r="U839" s="7"/>
      <c r="V839" s="5"/>
    </row>
    <row r="840" spans="3:22" ht="12.75" x14ac:dyDescent="0.2">
      <c r="C840" s="6"/>
      <c r="D840" s="7"/>
      <c r="F840" s="6"/>
      <c r="H840" s="29"/>
      <c r="I840" s="30"/>
      <c r="L840" s="5"/>
      <c r="T840" s="6"/>
      <c r="U840" s="7"/>
      <c r="V840" s="5"/>
    </row>
    <row r="841" spans="3:22" ht="12.75" x14ac:dyDescent="0.2">
      <c r="C841" s="6"/>
      <c r="D841" s="7"/>
      <c r="F841" s="6"/>
      <c r="H841" s="29"/>
      <c r="I841" s="30"/>
      <c r="L841" s="5"/>
      <c r="T841" s="6"/>
      <c r="U841" s="7"/>
      <c r="V841" s="5"/>
    </row>
    <row r="842" spans="3:22" ht="12.75" x14ac:dyDescent="0.2">
      <c r="C842" s="6"/>
      <c r="D842" s="7"/>
      <c r="F842" s="6"/>
      <c r="H842" s="29"/>
      <c r="I842" s="30"/>
      <c r="L842" s="5"/>
      <c r="T842" s="6"/>
      <c r="U842" s="7"/>
      <c r="V842" s="5"/>
    </row>
    <row r="843" spans="3:22" ht="12.75" x14ac:dyDescent="0.2">
      <c r="C843" s="6"/>
      <c r="D843" s="7"/>
      <c r="F843" s="6"/>
      <c r="H843" s="29"/>
      <c r="I843" s="30"/>
      <c r="L843" s="5"/>
      <c r="T843" s="6"/>
      <c r="U843" s="7"/>
      <c r="V843" s="5"/>
    </row>
    <row r="844" spans="3:22" ht="12.75" x14ac:dyDescent="0.2">
      <c r="C844" s="6"/>
      <c r="D844" s="7"/>
      <c r="F844" s="6"/>
      <c r="H844" s="29"/>
      <c r="I844" s="30"/>
      <c r="L844" s="5"/>
      <c r="T844" s="6"/>
      <c r="U844" s="7"/>
      <c r="V844" s="5"/>
    </row>
    <row r="845" spans="3:22" ht="12.75" x14ac:dyDescent="0.2">
      <c r="C845" s="6"/>
      <c r="D845" s="7"/>
      <c r="F845" s="6"/>
      <c r="H845" s="29"/>
      <c r="I845" s="30"/>
      <c r="L845" s="5"/>
      <c r="T845" s="6"/>
      <c r="U845" s="7"/>
      <c r="V845" s="5"/>
    </row>
    <row r="846" spans="3:22" ht="12.75" x14ac:dyDescent="0.2">
      <c r="C846" s="6"/>
      <c r="D846" s="7"/>
      <c r="F846" s="6"/>
      <c r="H846" s="29"/>
      <c r="I846" s="30"/>
      <c r="L846" s="5"/>
      <c r="T846" s="6"/>
      <c r="U846" s="7"/>
      <c r="V846" s="5"/>
    </row>
    <row r="847" spans="3:22" ht="12.75" x14ac:dyDescent="0.2">
      <c r="C847" s="6"/>
      <c r="D847" s="7"/>
      <c r="F847" s="6"/>
      <c r="H847" s="29"/>
      <c r="I847" s="30"/>
      <c r="L847" s="5"/>
      <c r="T847" s="6"/>
      <c r="U847" s="7"/>
      <c r="V847" s="5"/>
    </row>
    <row r="848" spans="3:22" ht="12.75" x14ac:dyDescent="0.2">
      <c r="C848" s="6"/>
      <c r="D848" s="7"/>
      <c r="F848" s="6"/>
      <c r="H848" s="29"/>
      <c r="I848" s="30"/>
      <c r="L848" s="5"/>
      <c r="T848" s="6"/>
      <c r="U848" s="7"/>
      <c r="V848" s="5"/>
    </row>
    <row r="849" spans="3:22" ht="12.75" x14ac:dyDescent="0.2">
      <c r="C849" s="6"/>
      <c r="D849" s="7"/>
      <c r="F849" s="6"/>
      <c r="H849" s="29"/>
      <c r="I849" s="30"/>
      <c r="L849" s="5"/>
      <c r="T849" s="6"/>
      <c r="U849" s="7"/>
      <c r="V849" s="5"/>
    </row>
    <row r="850" spans="3:22" ht="12.75" x14ac:dyDescent="0.2">
      <c r="C850" s="6"/>
      <c r="D850" s="7"/>
      <c r="F850" s="6"/>
      <c r="H850" s="29"/>
      <c r="I850" s="30"/>
      <c r="L850" s="5"/>
      <c r="T850" s="6"/>
      <c r="U850" s="7"/>
      <c r="V850" s="5"/>
    </row>
    <row r="851" spans="3:22" ht="12.75" x14ac:dyDescent="0.2">
      <c r="C851" s="6"/>
      <c r="D851" s="7"/>
      <c r="F851" s="6"/>
      <c r="H851" s="29"/>
      <c r="I851" s="30"/>
      <c r="L851" s="5"/>
      <c r="T851" s="6"/>
      <c r="U851" s="7"/>
      <c r="V851" s="5"/>
    </row>
    <row r="852" spans="3:22" ht="12.75" x14ac:dyDescent="0.2">
      <c r="C852" s="6"/>
      <c r="D852" s="7"/>
      <c r="F852" s="6"/>
      <c r="H852" s="29"/>
      <c r="I852" s="30"/>
      <c r="L852" s="5"/>
      <c r="T852" s="6"/>
      <c r="U852" s="7"/>
      <c r="V852" s="5"/>
    </row>
    <row r="853" spans="3:22" ht="12.75" x14ac:dyDescent="0.2">
      <c r="C853" s="6"/>
      <c r="D853" s="7"/>
      <c r="F853" s="6"/>
      <c r="H853" s="29"/>
      <c r="I853" s="30"/>
      <c r="L853" s="5"/>
      <c r="T853" s="6"/>
      <c r="U853" s="7"/>
      <c r="V853" s="5"/>
    </row>
    <row r="854" spans="3:22" ht="12.75" x14ac:dyDescent="0.2">
      <c r="C854" s="6"/>
      <c r="D854" s="7"/>
      <c r="F854" s="6"/>
      <c r="H854" s="29"/>
      <c r="I854" s="30"/>
      <c r="L854" s="5"/>
      <c r="T854" s="6"/>
      <c r="U854" s="7"/>
      <c r="V854" s="5"/>
    </row>
    <row r="855" spans="3:22" ht="12.75" x14ac:dyDescent="0.2">
      <c r="C855" s="6"/>
      <c r="D855" s="7"/>
      <c r="F855" s="6"/>
      <c r="H855" s="29"/>
      <c r="I855" s="30"/>
      <c r="L855" s="5"/>
      <c r="T855" s="6"/>
      <c r="U855" s="7"/>
      <c r="V855" s="5"/>
    </row>
    <row r="856" spans="3:22" ht="12.75" x14ac:dyDescent="0.2">
      <c r="C856" s="6"/>
      <c r="D856" s="7"/>
      <c r="F856" s="6"/>
      <c r="H856" s="29"/>
      <c r="I856" s="30"/>
      <c r="L856" s="5"/>
      <c r="T856" s="6"/>
      <c r="U856" s="7"/>
      <c r="V856" s="5"/>
    </row>
    <row r="857" spans="3:22" ht="12.75" x14ac:dyDescent="0.2">
      <c r="C857" s="6"/>
      <c r="D857" s="7"/>
      <c r="F857" s="6"/>
      <c r="H857" s="29"/>
      <c r="I857" s="30"/>
      <c r="L857" s="5"/>
      <c r="T857" s="6"/>
      <c r="U857" s="7"/>
      <c r="V857" s="5"/>
    </row>
    <row r="858" spans="3:22" ht="12.75" x14ac:dyDescent="0.2">
      <c r="C858" s="6"/>
      <c r="D858" s="7"/>
      <c r="F858" s="6"/>
      <c r="H858" s="29"/>
      <c r="I858" s="30"/>
      <c r="L858" s="5"/>
      <c r="T858" s="6"/>
      <c r="U858" s="7"/>
      <c r="V858" s="5"/>
    </row>
    <row r="859" spans="3:22" ht="12.75" x14ac:dyDescent="0.2">
      <c r="C859" s="6"/>
      <c r="D859" s="7"/>
      <c r="F859" s="6"/>
      <c r="H859" s="29"/>
      <c r="I859" s="30"/>
      <c r="L859" s="5"/>
      <c r="T859" s="6"/>
      <c r="U859" s="7"/>
      <c r="V859" s="5"/>
    </row>
    <row r="860" spans="3:22" ht="12.75" x14ac:dyDescent="0.2">
      <c r="C860" s="6"/>
      <c r="D860" s="7"/>
      <c r="F860" s="6"/>
      <c r="H860" s="29"/>
      <c r="I860" s="30"/>
      <c r="L860" s="5"/>
      <c r="T860" s="6"/>
      <c r="U860" s="7"/>
      <c r="V860" s="5"/>
    </row>
    <row r="861" spans="3:22" ht="12.75" x14ac:dyDescent="0.2">
      <c r="C861" s="6"/>
      <c r="D861" s="7"/>
      <c r="F861" s="6"/>
      <c r="H861" s="29"/>
      <c r="I861" s="30"/>
      <c r="L861" s="5"/>
      <c r="T861" s="6"/>
      <c r="U861" s="7"/>
      <c r="V861" s="5"/>
    </row>
    <row r="862" spans="3:22" ht="12.75" x14ac:dyDescent="0.2">
      <c r="C862" s="6"/>
      <c r="D862" s="7"/>
      <c r="F862" s="6"/>
      <c r="H862" s="29"/>
      <c r="I862" s="30"/>
      <c r="L862" s="5"/>
      <c r="T862" s="6"/>
      <c r="U862" s="7"/>
      <c r="V862" s="5"/>
    </row>
    <row r="863" spans="3:22" ht="12.75" x14ac:dyDescent="0.2">
      <c r="C863" s="6"/>
      <c r="D863" s="7"/>
      <c r="F863" s="6"/>
      <c r="H863" s="29"/>
      <c r="I863" s="30"/>
      <c r="L863" s="5"/>
      <c r="T863" s="6"/>
      <c r="U863" s="7"/>
      <c r="V863" s="5"/>
    </row>
    <row r="864" spans="3:22" ht="12.75" x14ac:dyDescent="0.2">
      <c r="C864" s="6"/>
      <c r="D864" s="7"/>
      <c r="F864" s="6"/>
      <c r="H864" s="29"/>
      <c r="I864" s="30"/>
      <c r="L864" s="5"/>
      <c r="T864" s="6"/>
      <c r="U864" s="7"/>
      <c r="V864" s="5"/>
    </row>
    <row r="865" spans="3:22" ht="12.75" x14ac:dyDescent="0.2">
      <c r="C865" s="6"/>
      <c r="D865" s="7"/>
      <c r="F865" s="6"/>
      <c r="H865" s="29"/>
      <c r="I865" s="30"/>
      <c r="L865" s="5"/>
      <c r="T865" s="6"/>
      <c r="U865" s="7"/>
      <c r="V865" s="5"/>
    </row>
    <row r="866" spans="3:22" ht="12.75" x14ac:dyDescent="0.2">
      <c r="C866" s="6"/>
      <c r="D866" s="7"/>
      <c r="F866" s="6"/>
      <c r="H866" s="29"/>
      <c r="I866" s="30"/>
      <c r="L866" s="5"/>
      <c r="T866" s="6"/>
      <c r="U866" s="7"/>
      <c r="V866" s="5"/>
    </row>
    <row r="867" spans="3:22" ht="12.75" x14ac:dyDescent="0.2">
      <c r="C867" s="6"/>
      <c r="D867" s="7"/>
      <c r="F867" s="6"/>
      <c r="H867" s="29"/>
      <c r="I867" s="30"/>
      <c r="L867" s="5"/>
      <c r="T867" s="6"/>
      <c r="U867" s="7"/>
      <c r="V867" s="5"/>
    </row>
    <row r="868" spans="3:22" ht="12.75" x14ac:dyDescent="0.2">
      <c r="C868" s="6"/>
      <c r="D868" s="7"/>
      <c r="F868" s="6"/>
      <c r="H868" s="29"/>
      <c r="I868" s="30"/>
      <c r="L868" s="5"/>
      <c r="T868" s="6"/>
      <c r="U868" s="7"/>
      <c r="V868" s="5"/>
    </row>
    <row r="869" spans="3:22" ht="12.75" x14ac:dyDescent="0.2">
      <c r="C869" s="6"/>
      <c r="D869" s="7"/>
      <c r="F869" s="6"/>
      <c r="H869" s="29"/>
      <c r="I869" s="30"/>
      <c r="L869" s="5"/>
      <c r="T869" s="6"/>
      <c r="U869" s="7"/>
      <c r="V869" s="5"/>
    </row>
    <row r="870" spans="3:22" ht="12.75" x14ac:dyDescent="0.2">
      <c r="C870" s="6"/>
      <c r="D870" s="7"/>
      <c r="F870" s="6"/>
      <c r="H870" s="29"/>
      <c r="I870" s="30"/>
      <c r="L870" s="5"/>
      <c r="T870" s="6"/>
      <c r="U870" s="7"/>
      <c r="V870" s="5"/>
    </row>
    <row r="871" spans="3:22" ht="12.75" x14ac:dyDescent="0.2">
      <c r="C871" s="6"/>
      <c r="D871" s="7"/>
      <c r="F871" s="6"/>
      <c r="H871" s="29"/>
      <c r="I871" s="30"/>
      <c r="L871" s="5"/>
      <c r="T871" s="6"/>
      <c r="U871" s="7"/>
      <c r="V871" s="5"/>
    </row>
    <row r="872" spans="3:22" ht="12.75" x14ac:dyDescent="0.2">
      <c r="C872" s="6"/>
      <c r="D872" s="7"/>
      <c r="F872" s="6"/>
      <c r="H872" s="29"/>
      <c r="I872" s="30"/>
      <c r="L872" s="5"/>
      <c r="T872" s="6"/>
      <c r="U872" s="7"/>
      <c r="V872" s="5"/>
    </row>
    <row r="873" spans="3:22" ht="12.75" x14ac:dyDescent="0.2">
      <c r="C873" s="6"/>
      <c r="D873" s="7"/>
      <c r="F873" s="6"/>
      <c r="H873" s="29"/>
      <c r="I873" s="30"/>
      <c r="L873" s="5"/>
      <c r="T873" s="6"/>
      <c r="U873" s="7"/>
      <c r="V873" s="5"/>
    </row>
    <row r="874" spans="3:22" ht="12.75" x14ac:dyDescent="0.2">
      <c r="C874" s="6"/>
      <c r="D874" s="7"/>
      <c r="F874" s="6"/>
      <c r="H874" s="29"/>
      <c r="I874" s="30"/>
      <c r="L874" s="5"/>
      <c r="T874" s="6"/>
      <c r="U874" s="7"/>
      <c r="V874" s="5"/>
    </row>
    <row r="875" spans="3:22" ht="12.75" x14ac:dyDescent="0.2">
      <c r="C875" s="6"/>
      <c r="D875" s="7"/>
      <c r="F875" s="6"/>
      <c r="H875" s="29"/>
      <c r="I875" s="30"/>
      <c r="L875" s="5"/>
      <c r="T875" s="6"/>
      <c r="U875" s="7"/>
      <c r="V875" s="5"/>
    </row>
    <row r="876" spans="3:22" ht="12.75" x14ac:dyDescent="0.2">
      <c r="C876" s="6"/>
      <c r="D876" s="7"/>
      <c r="F876" s="6"/>
      <c r="H876" s="29"/>
      <c r="I876" s="30"/>
      <c r="L876" s="5"/>
      <c r="T876" s="6"/>
      <c r="U876" s="7"/>
      <c r="V876" s="5"/>
    </row>
    <row r="877" spans="3:22" ht="12.75" x14ac:dyDescent="0.2">
      <c r="C877" s="6"/>
      <c r="D877" s="7"/>
      <c r="F877" s="6"/>
      <c r="H877" s="29"/>
      <c r="I877" s="30"/>
      <c r="L877" s="5"/>
      <c r="T877" s="6"/>
      <c r="U877" s="7"/>
      <c r="V877" s="5"/>
    </row>
    <row r="878" spans="3:22" ht="12.75" x14ac:dyDescent="0.2">
      <c r="C878" s="6"/>
      <c r="D878" s="7"/>
      <c r="F878" s="6"/>
      <c r="H878" s="29"/>
      <c r="I878" s="30"/>
      <c r="L878" s="5"/>
      <c r="T878" s="6"/>
      <c r="U878" s="7"/>
      <c r="V878" s="5"/>
    </row>
    <row r="879" spans="3:22" ht="12.75" x14ac:dyDescent="0.2">
      <c r="C879" s="6"/>
      <c r="D879" s="7"/>
      <c r="F879" s="6"/>
      <c r="H879" s="29"/>
      <c r="I879" s="30"/>
      <c r="L879" s="5"/>
      <c r="T879" s="6"/>
      <c r="U879" s="7"/>
      <c r="V879" s="5"/>
    </row>
    <row r="880" spans="3:22" ht="12.75" x14ac:dyDescent="0.2">
      <c r="C880" s="6"/>
      <c r="D880" s="7"/>
      <c r="F880" s="6"/>
      <c r="H880" s="29"/>
      <c r="I880" s="30"/>
      <c r="L880" s="5"/>
      <c r="T880" s="6"/>
      <c r="U880" s="7"/>
      <c r="V880" s="5"/>
    </row>
    <row r="881" spans="3:22" ht="12.75" x14ac:dyDescent="0.2">
      <c r="C881" s="6"/>
      <c r="D881" s="7"/>
      <c r="F881" s="6"/>
      <c r="H881" s="29"/>
      <c r="I881" s="30"/>
      <c r="L881" s="5"/>
      <c r="T881" s="6"/>
      <c r="U881" s="7"/>
      <c r="V881" s="5"/>
    </row>
    <row r="882" spans="3:22" ht="12.75" x14ac:dyDescent="0.2">
      <c r="C882" s="6"/>
      <c r="D882" s="7"/>
      <c r="F882" s="6"/>
      <c r="H882" s="29"/>
      <c r="I882" s="30"/>
      <c r="L882" s="5"/>
      <c r="T882" s="6"/>
      <c r="U882" s="7"/>
      <c r="V882" s="5"/>
    </row>
    <row r="883" spans="3:22" ht="12.75" x14ac:dyDescent="0.2">
      <c r="C883" s="6"/>
      <c r="D883" s="7"/>
      <c r="F883" s="6"/>
      <c r="H883" s="29"/>
      <c r="I883" s="30"/>
      <c r="L883" s="5"/>
      <c r="T883" s="6"/>
      <c r="U883" s="7"/>
      <c r="V883" s="5"/>
    </row>
    <row r="884" spans="3:22" ht="12.75" x14ac:dyDescent="0.2">
      <c r="C884" s="6"/>
      <c r="D884" s="7"/>
      <c r="F884" s="6"/>
      <c r="H884" s="29"/>
      <c r="I884" s="30"/>
      <c r="L884" s="5"/>
      <c r="T884" s="6"/>
      <c r="U884" s="7"/>
      <c r="V884" s="5"/>
    </row>
    <row r="885" spans="3:22" ht="12.75" x14ac:dyDescent="0.2">
      <c r="C885" s="6"/>
      <c r="D885" s="7"/>
      <c r="F885" s="6"/>
      <c r="H885" s="29"/>
      <c r="I885" s="30"/>
      <c r="L885" s="5"/>
      <c r="T885" s="6"/>
      <c r="U885" s="7"/>
      <c r="V885" s="5"/>
    </row>
    <row r="886" spans="3:22" ht="12.75" x14ac:dyDescent="0.2">
      <c r="C886" s="6"/>
      <c r="D886" s="7"/>
      <c r="F886" s="6"/>
      <c r="H886" s="29"/>
      <c r="I886" s="30"/>
      <c r="L886" s="5"/>
      <c r="T886" s="6"/>
      <c r="U886" s="7"/>
      <c r="V886" s="5"/>
    </row>
    <row r="887" spans="3:22" ht="12.75" x14ac:dyDescent="0.2">
      <c r="C887" s="6"/>
      <c r="D887" s="7"/>
      <c r="F887" s="6"/>
      <c r="H887" s="29"/>
      <c r="I887" s="30"/>
      <c r="L887" s="5"/>
      <c r="T887" s="6"/>
      <c r="U887" s="7"/>
      <c r="V887" s="5"/>
    </row>
    <row r="888" spans="3:22" ht="12.75" x14ac:dyDescent="0.2">
      <c r="C888" s="6"/>
      <c r="D888" s="7"/>
      <c r="F888" s="6"/>
      <c r="H888" s="29"/>
      <c r="I888" s="30"/>
      <c r="L888" s="5"/>
      <c r="T888" s="6"/>
      <c r="U888" s="7"/>
      <c r="V888" s="5"/>
    </row>
    <row r="889" spans="3:22" ht="12.75" x14ac:dyDescent="0.2">
      <c r="C889" s="6"/>
      <c r="D889" s="7"/>
      <c r="F889" s="6"/>
      <c r="H889" s="29"/>
      <c r="I889" s="30"/>
      <c r="L889" s="5"/>
      <c r="T889" s="6"/>
      <c r="U889" s="7"/>
      <c r="V889" s="5"/>
    </row>
    <row r="890" spans="3:22" ht="12.75" x14ac:dyDescent="0.2">
      <c r="C890" s="6"/>
      <c r="D890" s="7"/>
      <c r="F890" s="6"/>
      <c r="H890" s="29"/>
      <c r="I890" s="30"/>
      <c r="L890" s="5"/>
      <c r="T890" s="6"/>
      <c r="U890" s="7"/>
      <c r="V890" s="5"/>
    </row>
    <row r="891" spans="3:22" ht="12.75" x14ac:dyDescent="0.2">
      <c r="C891" s="6"/>
      <c r="D891" s="7"/>
      <c r="F891" s="6"/>
      <c r="H891" s="29"/>
      <c r="I891" s="30"/>
      <c r="L891" s="5"/>
      <c r="T891" s="6"/>
      <c r="U891" s="7"/>
      <c r="V891" s="5"/>
    </row>
    <row r="892" spans="3:22" ht="12.75" x14ac:dyDescent="0.2">
      <c r="C892" s="6"/>
      <c r="D892" s="7"/>
      <c r="F892" s="6"/>
      <c r="H892" s="29"/>
      <c r="I892" s="30"/>
      <c r="L892" s="5"/>
      <c r="T892" s="6"/>
      <c r="U892" s="7"/>
      <c r="V892" s="5"/>
    </row>
    <row r="893" spans="3:22" ht="12.75" x14ac:dyDescent="0.2">
      <c r="C893" s="6"/>
      <c r="D893" s="7"/>
      <c r="F893" s="6"/>
      <c r="H893" s="29"/>
      <c r="I893" s="30"/>
      <c r="L893" s="5"/>
      <c r="T893" s="6"/>
      <c r="U893" s="7"/>
      <c r="V893" s="5"/>
    </row>
    <row r="894" spans="3:22" ht="12.75" x14ac:dyDescent="0.2">
      <c r="C894" s="6"/>
      <c r="D894" s="7"/>
      <c r="F894" s="6"/>
      <c r="H894" s="29"/>
      <c r="I894" s="30"/>
      <c r="L894" s="5"/>
      <c r="T894" s="6"/>
      <c r="U894" s="7"/>
      <c r="V894" s="5"/>
    </row>
    <row r="895" spans="3:22" ht="12.75" x14ac:dyDescent="0.2">
      <c r="C895" s="6"/>
      <c r="D895" s="7"/>
      <c r="F895" s="6"/>
      <c r="H895" s="29"/>
      <c r="I895" s="30"/>
      <c r="L895" s="5"/>
      <c r="T895" s="6"/>
      <c r="U895" s="7"/>
      <c r="V895" s="5"/>
    </row>
    <row r="896" spans="3:22" ht="12.75" x14ac:dyDescent="0.2">
      <c r="C896" s="6"/>
      <c r="D896" s="7"/>
      <c r="F896" s="6"/>
      <c r="H896" s="29"/>
      <c r="I896" s="30"/>
      <c r="L896" s="5"/>
      <c r="T896" s="6"/>
      <c r="U896" s="7"/>
      <c r="V896" s="5"/>
    </row>
    <row r="897" spans="3:22" ht="12.75" x14ac:dyDescent="0.2">
      <c r="C897" s="6"/>
      <c r="D897" s="7"/>
      <c r="F897" s="6"/>
      <c r="H897" s="29"/>
      <c r="I897" s="30"/>
      <c r="L897" s="5"/>
      <c r="T897" s="6"/>
      <c r="U897" s="7"/>
      <c r="V897" s="5"/>
    </row>
    <row r="898" spans="3:22" ht="12.75" x14ac:dyDescent="0.2">
      <c r="C898" s="6"/>
      <c r="D898" s="7"/>
      <c r="F898" s="6"/>
      <c r="H898" s="29"/>
      <c r="I898" s="30"/>
      <c r="L898" s="5"/>
      <c r="T898" s="6"/>
      <c r="U898" s="7"/>
      <c r="V898" s="5"/>
    </row>
    <row r="899" spans="3:22" ht="12.75" x14ac:dyDescent="0.2">
      <c r="C899" s="6"/>
      <c r="D899" s="7"/>
      <c r="F899" s="6"/>
      <c r="H899" s="29"/>
      <c r="I899" s="30"/>
      <c r="L899" s="5"/>
      <c r="T899" s="6"/>
      <c r="U899" s="7"/>
      <c r="V899" s="5"/>
    </row>
    <row r="900" spans="3:22" ht="12.75" x14ac:dyDescent="0.2">
      <c r="C900" s="6"/>
      <c r="D900" s="7"/>
      <c r="F900" s="6"/>
      <c r="H900" s="29"/>
      <c r="I900" s="30"/>
      <c r="L900" s="5"/>
      <c r="T900" s="6"/>
      <c r="U900" s="7"/>
      <c r="V900" s="5"/>
    </row>
    <row r="901" spans="3:22" ht="12.75" x14ac:dyDescent="0.2">
      <c r="C901" s="6"/>
      <c r="D901" s="7"/>
      <c r="F901" s="6"/>
      <c r="H901" s="29"/>
      <c r="I901" s="30"/>
      <c r="L901" s="5"/>
      <c r="T901" s="6"/>
      <c r="U901" s="7"/>
      <c r="V901" s="5"/>
    </row>
    <row r="902" spans="3:22" ht="12.75" x14ac:dyDescent="0.2">
      <c r="C902" s="6"/>
      <c r="D902" s="7"/>
      <c r="F902" s="6"/>
      <c r="H902" s="29"/>
      <c r="I902" s="30"/>
      <c r="L902" s="5"/>
      <c r="T902" s="6"/>
      <c r="U902" s="7"/>
      <c r="V902" s="5"/>
    </row>
    <row r="903" spans="3:22" ht="12.75" x14ac:dyDescent="0.2">
      <c r="C903" s="6"/>
      <c r="D903" s="7"/>
      <c r="F903" s="6"/>
      <c r="H903" s="29"/>
      <c r="I903" s="30"/>
      <c r="L903" s="5"/>
      <c r="T903" s="6"/>
      <c r="U903" s="7"/>
      <c r="V903" s="5"/>
    </row>
    <row r="904" spans="3:22" ht="12.75" x14ac:dyDescent="0.2">
      <c r="C904" s="6"/>
      <c r="D904" s="7"/>
      <c r="F904" s="6"/>
      <c r="H904" s="29"/>
      <c r="I904" s="30"/>
      <c r="L904" s="5"/>
      <c r="T904" s="6"/>
      <c r="U904" s="7"/>
      <c r="V904" s="5"/>
    </row>
    <row r="905" spans="3:22" ht="12.75" x14ac:dyDescent="0.2">
      <c r="C905" s="6"/>
      <c r="D905" s="7"/>
      <c r="F905" s="6"/>
      <c r="H905" s="29"/>
      <c r="I905" s="30"/>
      <c r="L905" s="5"/>
      <c r="T905" s="6"/>
      <c r="U905" s="7"/>
      <c r="V905" s="5"/>
    </row>
    <row r="906" spans="3:22" ht="12.75" x14ac:dyDescent="0.2">
      <c r="C906" s="6"/>
      <c r="D906" s="7"/>
      <c r="F906" s="6"/>
      <c r="H906" s="29"/>
      <c r="I906" s="30"/>
      <c r="L906" s="5"/>
      <c r="T906" s="6"/>
      <c r="U906" s="7"/>
      <c r="V906" s="5"/>
    </row>
    <row r="907" spans="3:22" ht="12.75" x14ac:dyDescent="0.2">
      <c r="C907" s="6"/>
      <c r="D907" s="7"/>
      <c r="F907" s="6"/>
      <c r="H907" s="29"/>
      <c r="I907" s="30"/>
      <c r="L907" s="5"/>
      <c r="T907" s="6"/>
      <c r="U907" s="7"/>
      <c r="V907" s="5"/>
    </row>
    <row r="908" spans="3:22" ht="12.75" x14ac:dyDescent="0.2">
      <c r="C908" s="6"/>
      <c r="D908" s="7"/>
      <c r="F908" s="6"/>
      <c r="H908" s="29"/>
      <c r="I908" s="30"/>
      <c r="L908" s="5"/>
      <c r="T908" s="6"/>
      <c r="U908" s="7"/>
      <c r="V908" s="5"/>
    </row>
    <row r="909" spans="3:22" ht="12.75" x14ac:dyDescent="0.2">
      <c r="C909" s="6"/>
      <c r="D909" s="7"/>
      <c r="F909" s="6"/>
      <c r="H909" s="29"/>
      <c r="I909" s="30"/>
      <c r="L909" s="5"/>
      <c r="T909" s="6"/>
      <c r="U909" s="7"/>
      <c r="V909" s="5"/>
    </row>
    <row r="910" spans="3:22" ht="12.75" x14ac:dyDescent="0.2">
      <c r="C910" s="6"/>
      <c r="D910" s="7"/>
      <c r="F910" s="6"/>
      <c r="H910" s="29"/>
      <c r="I910" s="30"/>
      <c r="L910" s="5"/>
      <c r="T910" s="6"/>
      <c r="U910" s="7"/>
      <c r="V910" s="5"/>
    </row>
    <row r="911" spans="3:22" ht="12.75" x14ac:dyDescent="0.2">
      <c r="C911" s="6"/>
      <c r="D911" s="7"/>
      <c r="F911" s="6"/>
      <c r="H911" s="29"/>
      <c r="I911" s="30"/>
      <c r="L911" s="5"/>
      <c r="T911" s="6"/>
      <c r="U911" s="7"/>
      <c r="V911" s="5"/>
    </row>
    <row r="912" spans="3:22" ht="12.75" x14ac:dyDescent="0.2">
      <c r="C912" s="6"/>
      <c r="D912" s="7"/>
      <c r="F912" s="6"/>
      <c r="H912" s="29"/>
      <c r="I912" s="30"/>
      <c r="L912" s="5"/>
      <c r="T912" s="6"/>
      <c r="U912" s="7"/>
      <c r="V912" s="5"/>
    </row>
    <row r="913" spans="3:22" ht="12.75" x14ac:dyDescent="0.2">
      <c r="C913" s="6"/>
      <c r="D913" s="7"/>
      <c r="F913" s="6"/>
      <c r="H913" s="29"/>
      <c r="I913" s="30"/>
      <c r="L913" s="5"/>
      <c r="T913" s="6"/>
      <c r="U913" s="7"/>
      <c r="V913" s="5"/>
    </row>
    <row r="914" spans="3:22" ht="12.75" x14ac:dyDescent="0.2">
      <c r="C914" s="6"/>
      <c r="D914" s="7"/>
      <c r="F914" s="6"/>
      <c r="H914" s="29"/>
      <c r="I914" s="30"/>
      <c r="L914" s="5"/>
      <c r="T914" s="6"/>
      <c r="U914" s="7"/>
      <c r="V914" s="5"/>
    </row>
    <row r="915" spans="3:22" ht="12.75" x14ac:dyDescent="0.2">
      <c r="C915" s="6"/>
      <c r="D915" s="7"/>
      <c r="F915" s="6"/>
      <c r="H915" s="29"/>
      <c r="I915" s="30"/>
      <c r="L915" s="5"/>
      <c r="T915" s="6"/>
      <c r="U915" s="7"/>
      <c r="V915" s="5"/>
    </row>
    <row r="916" spans="3:22" ht="12.75" x14ac:dyDescent="0.2">
      <c r="C916" s="6"/>
      <c r="D916" s="7"/>
      <c r="F916" s="6"/>
      <c r="H916" s="29"/>
      <c r="I916" s="30"/>
      <c r="L916" s="5"/>
      <c r="T916" s="6"/>
      <c r="U916" s="7"/>
      <c r="V916" s="5"/>
    </row>
    <row r="917" spans="3:22" ht="12.75" x14ac:dyDescent="0.2">
      <c r="C917" s="6"/>
      <c r="D917" s="7"/>
      <c r="F917" s="6"/>
      <c r="H917" s="29"/>
      <c r="I917" s="30"/>
      <c r="L917" s="5"/>
      <c r="T917" s="6"/>
      <c r="U917" s="7"/>
      <c r="V917" s="5"/>
    </row>
    <row r="918" spans="3:22" ht="12.75" x14ac:dyDescent="0.2">
      <c r="C918" s="6"/>
      <c r="D918" s="7"/>
      <c r="F918" s="6"/>
      <c r="H918" s="29"/>
      <c r="I918" s="30"/>
      <c r="L918" s="5"/>
      <c r="T918" s="6"/>
      <c r="U918" s="7"/>
      <c r="V918" s="5"/>
    </row>
    <row r="919" spans="3:22" ht="12.75" x14ac:dyDescent="0.2">
      <c r="C919" s="6"/>
      <c r="D919" s="7"/>
      <c r="F919" s="6"/>
      <c r="H919" s="29"/>
      <c r="I919" s="30"/>
      <c r="L919" s="5"/>
      <c r="T919" s="6"/>
      <c r="U919" s="7"/>
      <c r="V919" s="5"/>
    </row>
    <row r="920" spans="3:22" ht="12.75" x14ac:dyDescent="0.2">
      <c r="C920" s="6"/>
      <c r="D920" s="7"/>
      <c r="F920" s="6"/>
      <c r="H920" s="29"/>
      <c r="I920" s="30"/>
      <c r="L920" s="5"/>
      <c r="T920" s="6"/>
      <c r="U920" s="7"/>
      <c r="V920" s="5"/>
    </row>
    <row r="921" spans="3:22" ht="12.75" x14ac:dyDescent="0.2">
      <c r="C921" s="6"/>
      <c r="D921" s="7"/>
      <c r="F921" s="6"/>
      <c r="H921" s="29"/>
      <c r="I921" s="30"/>
      <c r="L921" s="5"/>
      <c r="T921" s="6"/>
      <c r="U921" s="7"/>
      <c r="V921" s="5"/>
    </row>
    <row r="922" spans="3:22" ht="12.75" x14ac:dyDescent="0.2">
      <c r="C922" s="6"/>
      <c r="D922" s="7"/>
      <c r="F922" s="6"/>
      <c r="H922" s="29"/>
      <c r="I922" s="30"/>
      <c r="L922" s="5"/>
      <c r="T922" s="6"/>
      <c r="U922" s="7"/>
      <c r="V922" s="5"/>
    </row>
    <row r="923" spans="3:22" ht="12.75" x14ac:dyDescent="0.2">
      <c r="C923" s="6"/>
      <c r="D923" s="7"/>
      <c r="F923" s="6"/>
      <c r="H923" s="29"/>
      <c r="I923" s="30"/>
      <c r="L923" s="5"/>
      <c r="T923" s="6"/>
      <c r="U923" s="7"/>
      <c r="V923" s="5"/>
    </row>
    <row r="924" spans="3:22" ht="12.75" x14ac:dyDescent="0.2">
      <c r="C924" s="6"/>
      <c r="D924" s="7"/>
      <c r="F924" s="6"/>
      <c r="H924" s="29"/>
      <c r="I924" s="30"/>
      <c r="L924" s="5"/>
      <c r="T924" s="6"/>
      <c r="U924" s="7"/>
      <c r="V924" s="5"/>
    </row>
    <row r="925" spans="3:22" ht="12.75" x14ac:dyDescent="0.2">
      <c r="C925" s="6"/>
      <c r="D925" s="7"/>
      <c r="F925" s="6"/>
      <c r="H925" s="29"/>
      <c r="I925" s="30"/>
      <c r="L925" s="5"/>
      <c r="T925" s="6"/>
      <c r="U925" s="7"/>
      <c r="V925" s="5"/>
    </row>
    <row r="926" spans="3:22" ht="12.75" x14ac:dyDescent="0.2">
      <c r="C926" s="6"/>
      <c r="D926" s="7"/>
      <c r="F926" s="6"/>
      <c r="H926" s="29"/>
      <c r="I926" s="30"/>
      <c r="L926" s="5"/>
      <c r="T926" s="6"/>
      <c r="U926" s="7"/>
      <c r="V926" s="5"/>
    </row>
    <row r="927" spans="3:22" ht="12.75" x14ac:dyDescent="0.2">
      <c r="C927" s="6"/>
      <c r="D927" s="7"/>
      <c r="F927" s="6"/>
      <c r="H927" s="29"/>
      <c r="I927" s="30"/>
      <c r="L927" s="5"/>
      <c r="T927" s="6"/>
      <c r="U927" s="7"/>
      <c r="V927" s="5"/>
    </row>
    <row r="928" spans="3:22" ht="12.75" x14ac:dyDescent="0.2">
      <c r="C928" s="6"/>
      <c r="D928" s="7"/>
      <c r="F928" s="6"/>
      <c r="H928" s="29"/>
      <c r="I928" s="30"/>
      <c r="L928" s="5"/>
      <c r="T928" s="6"/>
      <c r="U928" s="7"/>
      <c r="V928" s="5"/>
    </row>
    <row r="929" spans="3:22" ht="12.75" x14ac:dyDescent="0.2">
      <c r="C929" s="6"/>
      <c r="D929" s="7"/>
      <c r="F929" s="6"/>
      <c r="H929" s="29"/>
      <c r="I929" s="30"/>
      <c r="L929" s="5"/>
      <c r="T929" s="6"/>
      <c r="U929" s="7"/>
      <c r="V929" s="5"/>
    </row>
    <row r="930" spans="3:22" ht="12.75" x14ac:dyDescent="0.2">
      <c r="C930" s="6"/>
      <c r="D930" s="7"/>
      <c r="F930" s="6"/>
      <c r="H930" s="29"/>
      <c r="I930" s="30"/>
      <c r="L930" s="5"/>
      <c r="T930" s="6"/>
      <c r="U930" s="7"/>
      <c r="V930" s="5"/>
    </row>
    <row r="931" spans="3:22" ht="12.75" x14ac:dyDescent="0.2">
      <c r="C931" s="6"/>
      <c r="D931" s="7"/>
      <c r="F931" s="6"/>
      <c r="H931" s="29"/>
      <c r="I931" s="30"/>
      <c r="L931" s="5"/>
      <c r="T931" s="6"/>
      <c r="U931" s="7"/>
      <c r="V931" s="5"/>
    </row>
    <row r="932" spans="3:22" ht="12.75" x14ac:dyDescent="0.2">
      <c r="C932" s="6"/>
      <c r="D932" s="7"/>
      <c r="F932" s="6"/>
      <c r="H932" s="29"/>
      <c r="I932" s="30"/>
      <c r="L932" s="5"/>
      <c r="T932" s="6"/>
      <c r="U932" s="7"/>
      <c r="V932" s="5"/>
    </row>
    <row r="933" spans="3:22" ht="12.75" x14ac:dyDescent="0.2">
      <c r="C933" s="6"/>
      <c r="D933" s="7"/>
      <c r="F933" s="6"/>
      <c r="H933" s="29"/>
      <c r="I933" s="30"/>
      <c r="L933" s="5"/>
      <c r="T933" s="6"/>
      <c r="U933" s="7"/>
      <c r="V933" s="5"/>
    </row>
    <row r="934" spans="3:22" ht="12.75" x14ac:dyDescent="0.2">
      <c r="C934" s="6"/>
      <c r="D934" s="7"/>
      <c r="F934" s="6"/>
      <c r="H934" s="29"/>
      <c r="I934" s="30"/>
      <c r="L934" s="5"/>
      <c r="T934" s="6"/>
      <c r="U934" s="7"/>
      <c r="V934" s="5"/>
    </row>
    <row r="935" spans="3:22" ht="12.75" x14ac:dyDescent="0.2">
      <c r="C935" s="6"/>
      <c r="D935" s="7"/>
      <c r="F935" s="6"/>
      <c r="H935" s="29"/>
      <c r="I935" s="30"/>
      <c r="L935" s="5"/>
      <c r="T935" s="6"/>
      <c r="U935" s="7"/>
      <c r="V935" s="5"/>
    </row>
    <row r="936" spans="3:22" ht="12.75" x14ac:dyDescent="0.2">
      <c r="C936" s="6"/>
      <c r="D936" s="7"/>
      <c r="F936" s="6"/>
      <c r="H936" s="29"/>
      <c r="I936" s="30"/>
      <c r="L936" s="5"/>
      <c r="T936" s="6"/>
      <c r="U936" s="7"/>
      <c r="V936" s="5"/>
    </row>
    <row r="937" spans="3:22" ht="12.75" x14ac:dyDescent="0.2">
      <c r="C937" s="6"/>
      <c r="D937" s="7"/>
      <c r="F937" s="6"/>
      <c r="H937" s="29"/>
      <c r="I937" s="30"/>
      <c r="L937" s="5"/>
      <c r="T937" s="6"/>
      <c r="U937" s="7"/>
      <c r="V937" s="5"/>
    </row>
    <row r="938" spans="3:22" ht="12.75" x14ac:dyDescent="0.2">
      <c r="C938" s="6"/>
      <c r="D938" s="7"/>
      <c r="F938" s="6"/>
      <c r="H938" s="29"/>
      <c r="I938" s="30"/>
      <c r="L938" s="5"/>
      <c r="T938" s="6"/>
      <c r="U938" s="7"/>
      <c r="V938" s="5"/>
    </row>
    <row r="939" spans="3:22" ht="12.75" x14ac:dyDescent="0.2">
      <c r="C939" s="6"/>
      <c r="D939" s="7"/>
      <c r="F939" s="6"/>
      <c r="H939" s="29"/>
      <c r="I939" s="30"/>
      <c r="L939" s="5"/>
      <c r="T939" s="6"/>
      <c r="U939" s="7"/>
      <c r="V939" s="5"/>
    </row>
    <row r="940" spans="3:22" ht="12.75" x14ac:dyDescent="0.2">
      <c r="C940" s="6"/>
      <c r="D940" s="7"/>
      <c r="F940" s="6"/>
      <c r="H940" s="29"/>
      <c r="I940" s="30"/>
      <c r="L940" s="5"/>
      <c r="T940" s="6"/>
      <c r="U940" s="7"/>
      <c r="V940" s="5"/>
    </row>
    <row r="941" spans="3:22" ht="12.75" x14ac:dyDescent="0.2">
      <c r="C941" s="6"/>
      <c r="D941" s="7"/>
      <c r="F941" s="6"/>
      <c r="H941" s="29"/>
      <c r="I941" s="30"/>
      <c r="L941" s="5"/>
      <c r="T941" s="6"/>
      <c r="U941" s="7"/>
      <c r="V941" s="5"/>
    </row>
    <row r="942" spans="3:22" ht="12.75" x14ac:dyDescent="0.2">
      <c r="C942" s="6"/>
      <c r="D942" s="7"/>
      <c r="F942" s="6"/>
      <c r="H942" s="29"/>
      <c r="I942" s="30"/>
      <c r="L942" s="5"/>
      <c r="T942" s="6"/>
      <c r="U942" s="7"/>
      <c r="V942" s="5"/>
    </row>
    <row r="943" spans="3:22" ht="12.75" x14ac:dyDescent="0.2">
      <c r="C943" s="6"/>
      <c r="D943" s="7"/>
      <c r="F943" s="6"/>
      <c r="H943" s="29"/>
      <c r="I943" s="30"/>
      <c r="L943" s="5"/>
      <c r="T943" s="6"/>
      <c r="U943" s="7"/>
      <c r="V943" s="5"/>
    </row>
    <row r="944" spans="3:22" ht="12.75" x14ac:dyDescent="0.2">
      <c r="C944" s="6"/>
      <c r="D944" s="7"/>
      <c r="F944" s="6"/>
      <c r="H944" s="29"/>
      <c r="I944" s="30"/>
      <c r="L944" s="5"/>
      <c r="T944" s="6"/>
      <c r="U944" s="7"/>
      <c r="V944" s="5"/>
    </row>
    <row r="945" spans="3:22" ht="12.75" x14ac:dyDescent="0.2">
      <c r="C945" s="6"/>
      <c r="D945" s="7"/>
      <c r="F945" s="6"/>
      <c r="H945" s="29"/>
      <c r="I945" s="30"/>
      <c r="L945" s="5"/>
      <c r="T945" s="6"/>
      <c r="U945" s="7"/>
      <c r="V945" s="5"/>
    </row>
    <row r="946" spans="3:22" ht="12.75" x14ac:dyDescent="0.2">
      <c r="C946" s="6"/>
      <c r="D946" s="7"/>
      <c r="F946" s="6"/>
      <c r="H946" s="29"/>
      <c r="I946" s="30"/>
      <c r="L946" s="5"/>
      <c r="T946" s="6"/>
      <c r="U946" s="7"/>
      <c r="V946" s="5"/>
    </row>
    <row r="947" spans="3:22" ht="12.75" x14ac:dyDescent="0.2">
      <c r="C947" s="6"/>
      <c r="D947" s="7"/>
      <c r="F947" s="6"/>
      <c r="H947" s="29"/>
      <c r="I947" s="30"/>
      <c r="L947" s="5"/>
      <c r="T947" s="6"/>
      <c r="U947" s="7"/>
      <c r="V947" s="5"/>
    </row>
    <row r="948" spans="3:22" ht="12.75" x14ac:dyDescent="0.2">
      <c r="C948" s="6"/>
      <c r="D948" s="7"/>
      <c r="F948" s="6"/>
      <c r="H948" s="29"/>
      <c r="I948" s="30"/>
      <c r="L948" s="5"/>
      <c r="T948" s="6"/>
      <c r="U948" s="7"/>
      <c r="V948" s="5"/>
    </row>
    <row r="949" spans="3:22" ht="12.75" x14ac:dyDescent="0.2">
      <c r="C949" s="6"/>
      <c r="D949" s="7"/>
      <c r="F949" s="6"/>
      <c r="H949" s="29"/>
      <c r="I949" s="30"/>
      <c r="L949" s="5"/>
      <c r="T949" s="6"/>
      <c r="U949" s="7"/>
      <c r="V949" s="5"/>
    </row>
    <row r="950" spans="3:22" ht="12.75" x14ac:dyDescent="0.2">
      <c r="C950" s="6"/>
      <c r="D950" s="7"/>
      <c r="F950" s="6"/>
      <c r="H950" s="29"/>
      <c r="I950" s="30"/>
      <c r="L950" s="5"/>
      <c r="T950" s="6"/>
      <c r="U950" s="7"/>
      <c r="V950" s="5"/>
    </row>
    <row r="951" spans="3:22" ht="12.75" x14ac:dyDescent="0.2">
      <c r="C951" s="6"/>
      <c r="D951" s="7"/>
      <c r="F951" s="6"/>
      <c r="H951" s="29"/>
      <c r="I951" s="30"/>
      <c r="L951" s="5"/>
      <c r="T951" s="6"/>
      <c r="U951" s="7"/>
      <c r="V951" s="5"/>
    </row>
    <row r="952" spans="3:22" ht="12.75" x14ac:dyDescent="0.2">
      <c r="C952" s="6"/>
      <c r="D952" s="7"/>
      <c r="F952" s="6"/>
      <c r="H952" s="29"/>
      <c r="I952" s="30"/>
      <c r="L952" s="5"/>
      <c r="T952" s="6"/>
      <c r="U952" s="7"/>
      <c r="V952" s="5"/>
    </row>
    <row r="953" spans="3:22" ht="12.75" x14ac:dyDescent="0.2">
      <c r="C953" s="6"/>
      <c r="D953" s="7"/>
      <c r="F953" s="6"/>
      <c r="H953" s="29"/>
      <c r="I953" s="30"/>
      <c r="L953" s="5"/>
      <c r="T953" s="6"/>
      <c r="U953" s="7"/>
      <c r="V953" s="5"/>
    </row>
    <row r="954" spans="3:22" ht="12.75" x14ac:dyDescent="0.2">
      <c r="C954" s="6"/>
      <c r="D954" s="7"/>
      <c r="F954" s="6"/>
      <c r="H954" s="29"/>
      <c r="I954" s="30"/>
      <c r="L954" s="5"/>
      <c r="T954" s="6"/>
      <c r="U954" s="7"/>
      <c r="V954" s="5"/>
    </row>
    <row r="955" spans="3:22" ht="12.75" x14ac:dyDescent="0.2">
      <c r="C955" s="6"/>
      <c r="D955" s="7"/>
      <c r="F955" s="6"/>
      <c r="H955" s="29"/>
      <c r="I955" s="30"/>
      <c r="L955" s="5"/>
      <c r="T955" s="6"/>
      <c r="U955" s="7"/>
      <c r="V955" s="5"/>
    </row>
    <row r="956" spans="3:22" ht="12.75" x14ac:dyDescent="0.2">
      <c r="C956" s="6"/>
      <c r="D956" s="7"/>
      <c r="F956" s="6"/>
      <c r="H956" s="29"/>
      <c r="I956" s="30"/>
      <c r="L956" s="5"/>
      <c r="T956" s="6"/>
      <c r="U956" s="7"/>
      <c r="V956" s="5"/>
    </row>
    <row r="957" spans="3:22" ht="12.75" x14ac:dyDescent="0.2">
      <c r="C957" s="6"/>
      <c r="D957" s="7"/>
      <c r="F957" s="6"/>
      <c r="H957" s="29"/>
      <c r="I957" s="30"/>
      <c r="L957" s="5"/>
      <c r="T957" s="6"/>
      <c r="U957" s="7"/>
      <c r="V957" s="5"/>
    </row>
    <row r="958" spans="3:22" ht="12.75" x14ac:dyDescent="0.2">
      <c r="C958" s="6"/>
      <c r="D958" s="7"/>
      <c r="F958" s="6"/>
      <c r="H958" s="29"/>
      <c r="I958" s="30"/>
      <c r="L958" s="5"/>
      <c r="T958" s="6"/>
      <c r="U958" s="7"/>
      <c r="V958" s="5"/>
    </row>
    <row r="959" spans="3:22" ht="12.75" x14ac:dyDescent="0.2">
      <c r="C959" s="6"/>
      <c r="D959" s="7"/>
      <c r="F959" s="6"/>
      <c r="H959" s="29"/>
      <c r="I959" s="30"/>
      <c r="L959" s="5"/>
      <c r="T959" s="6"/>
      <c r="U959" s="7"/>
      <c r="V959" s="5"/>
    </row>
    <row r="960" spans="3:22" ht="12.75" x14ac:dyDescent="0.2">
      <c r="C960" s="6"/>
      <c r="D960" s="7"/>
      <c r="F960" s="6"/>
      <c r="H960" s="29"/>
      <c r="I960" s="30"/>
      <c r="L960" s="5"/>
      <c r="T960" s="6"/>
      <c r="U960" s="7"/>
      <c r="V960" s="5"/>
    </row>
    <row r="961" spans="3:22" ht="12.75" x14ac:dyDescent="0.2">
      <c r="C961" s="6"/>
      <c r="D961" s="7"/>
      <c r="F961" s="6"/>
      <c r="H961" s="29"/>
      <c r="I961" s="30"/>
      <c r="L961" s="5"/>
      <c r="T961" s="6"/>
      <c r="U961" s="7"/>
      <c r="V961" s="5"/>
    </row>
    <row r="962" spans="3:22" ht="12.75" x14ac:dyDescent="0.2">
      <c r="C962" s="6"/>
      <c r="D962" s="7"/>
      <c r="F962" s="6"/>
      <c r="H962" s="29"/>
      <c r="I962" s="30"/>
      <c r="L962" s="5"/>
      <c r="T962" s="6"/>
      <c r="U962" s="7"/>
      <c r="V962" s="5"/>
    </row>
    <row r="963" spans="3:22" ht="12.75" x14ac:dyDescent="0.2">
      <c r="C963" s="6"/>
      <c r="D963" s="7"/>
      <c r="F963" s="6"/>
      <c r="H963" s="29"/>
      <c r="I963" s="30"/>
      <c r="L963" s="5"/>
      <c r="T963" s="6"/>
      <c r="U963" s="7"/>
      <c r="V963" s="5"/>
    </row>
    <row r="964" spans="3:22" ht="12.75" x14ac:dyDescent="0.2">
      <c r="C964" s="6"/>
      <c r="D964" s="7"/>
      <c r="F964" s="6"/>
      <c r="H964" s="29"/>
      <c r="I964" s="30"/>
      <c r="L964" s="5"/>
      <c r="T964" s="6"/>
      <c r="U964" s="7"/>
      <c r="V964" s="5"/>
    </row>
    <row r="965" spans="3:22" ht="12.75" x14ac:dyDescent="0.2">
      <c r="C965" s="6"/>
      <c r="D965" s="7"/>
      <c r="F965" s="6"/>
      <c r="H965" s="29"/>
      <c r="I965" s="30"/>
      <c r="L965" s="5"/>
      <c r="T965" s="6"/>
      <c r="U965" s="7"/>
      <c r="V965" s="5"/>
    </row>
    <row r="966" spans="3:22" ht="12.75" x14ac:dyDescent="0.2">
      <c r="C966" s="6"/>
      <c r="D966" s="7"/>
      <c r="F966" s="6"/>
      <c r="H966" s="29"/>
      <c r="I966" s="30"/>
      <c r="L966" s="5"/>
      <c r="T966" s="6"/>
      <c r="U966" s="7"/>
      <c r="V966" s="5"/>
    </row>
    <row r="967" spans="3:22" ht="12.75" x14ac:dyDescent="0.2">
      <c r="C967" s="6"/>
      <c r="D967" s="7"/>
      <c r="F967" s="6"/>
      <c r="H967" s="29"/>
      <c r="I967" s="30"/>
      <c r="L967" s="5"/>
      <c r="T967" s="6"/>
      <c r="U967" s="7"/>
      <c r="V967" s="5"/>
    </row>
    <row r="968" spans="3:22" ht="12.75" x14ac:dyDescent="0.2">
      <c r="C968" s="6"/>
      <c r="D968" s="7"/>
      <c r="F968" s="6"/>
      <c r="H968" s="29"/>
      <c r="I968" s="30"/>
      <c r="L968" s="5"/>
      <c r="T968" s="6"/>
      <c r="U968" s="7"/>
      <c r="V968" s="5"/>
    </row>
    <row r="969" spans="3:22" ht="12.75" x14ac:dyDescent="0.2">
      <c r="C969" s="6"/>
      <c r="D969" s="7"/>
      <c r="F969" s="6"/>
      <c r="H969" s="29"/>
      <c r="I969" s="30"/>
      <c r="L969" s="5"/>
      <c r="T969" s="6"/>
      <c r="U969" s="7"/>
      <c r="V969" s="5"/>
    </row>
    <row r="970" spans="3:22" ht="12.75" x14ac:dyDescent="0.2">
      <c r="C970" s="6"/>
      <c r="D970" s="7"/>
      <c r="F970" s="6"/>
      <c r="H970" s="29"/>
      <c r="I970" s="30"/>
      <c r="L970" s="5"/>
      <c r="T970" s="6"/>
      <c r="U970" s="7"/>
      <c r="V970" s="5"/>
    </row>
    <row r="971" spans="3:22" ht="12.75" x14ac:dyDescent="0.2">
      <c r="C971" s="6"/>
      <c r="D971" s="7"/>
      <c r="F971" s="6"/>
      <c r="H971" s="29"/>
      <c r="I971" s="30"/>
      <c r="L971" s="5"/>
      <c r="T971" s="6"/>
      <c r="U971" s="7"/>
      <c r="V971" s="5"/>
    </row>
    <row r="972" spans="3:22" ht="12.75" x14ac:dyDescent="0.2">
      <c r="C972" s="6"/>
      <c r="D972" s="7"/>
      <c r="F972" s="6"/>
      <c r="H972" s="29"/>
      <c r="I972" s="30"/>
      <c r="L972" s="5"/>
      <c r="T972" s="6"/>
      <c r="U972" s="7"/>
      <c r="V972" s="5"/>
    </row>
    <row r="973" spans="3:22" ht="12.75" x14ac:dyDescent="0.2">
      <c r="C973" s="6"/>
      <c r="D973" s="7"/>
      <c r="F973" s="6"/>
      <c r="H973" s="29"/>
      <c r="I973" s="30"/>
      <c r="L973" s="5"/>
      <c r="T973" s="6"/>
      <c r="U973" s="7"/>
      <c r="V973" s="5"/>
    </row>
    <row r="974" spans="3:22" ht="12.75" x14ac:dyDescent="0.2">
      <c r="C974" s="6"/>
      <c r="D974" s="7"/>
      <c r="F974" s="6"/>
      <c r="H974" s="29"/>
      <c r="I974" s="30"/>
      <c r="L974" s="5"/>
      <c r="T974" s="6"/>
      <c r="U974" s="7"/>
      <c r="V974" s="5"/>
    </row>
    <row r="975" spans="3:22" ht="12.75" x14ac:dyDescent="0.2">
      <c r="C975" s="6"/>
      <c r="D975" s="7"/>
      <c r="F975" s="6"/>
      <c r="H975" s="29"/>
      <c r="I975" s="30"/>
      <c r="L975" s="5"/>
      <c r="T975" s="6"/>
      <c r="U975" s="7"/>
      <c r="V975" s="5"/>
    </row>
    <row r="976" spans="3:22" ht="12.75" x14ac:dyDescent="0.2">
      <c r="C976" s="6"/>
      <c r="D976" s="7"/>
      <c r="F976" s="6"/>
      <c r="H976" s="29"/>
      <c r="I976" s="30"/>
      <c r="L976" s="5"/>
      <c r="T976" s="6"/>
      <c r="U976" s="7"/>
      <c r="V976" s="5"/>
    </row>
    <row r="977" spans="3:22" ht="12.75" x14ac:dyDescent="0.2">
      <c r="C977" s="6"/>
      <c r="D977" s="7"/>
      <c r="F977" s="6"/>
      <c r="H977" s="29"/>
      <c r="I977" s="30"/>
      <c r="L977" s="5"/>
      <c r="T977" s="6"/>
      <c r="U977" s="7"/>
      <c r="V977" s="5"/>
    </row>
    <row r="978" spans="3:22" ht="12.75" x14ac:dyDescent="0.2">
      <c r="C978" s="6"/>
      <c r="D978" s="7"/>
      <c r="F978" s="6"/>
      <c r="H978" s="29"/>
      <c r="I978" s="30"/>
      <c r="L978" s="5"/>
      <c r="T978" s="6"/>
      <c r="U978" s="7"/>
      <c r="V978" s="5"/>
    </row>
    <row r="979" spans="3:22" ht="12.75" x14ac:dyDescent="0.2">
      <c r="C979" s="6"/>
      <c r="D979" s="7"/>
      <c r="F979" s="6"/>
      <c r="H979" s="29"/>
      <c r="I979" s="30"/>
      <c r="L979" s="5"/>
      <c r="T979" s="6"/>
      <c r="U979" s="7"/>
      <c r="V979" s="5"/>
    </row>
    <row r="980" spans="3:22" ht="12.75" x14ac:dyDescent="0.2">
      <c r="C980" s="6"/>
      <c r="D980" s="7"/>
      <c r="F980" s="6"/>
      <c r="H980" s="29"/>
      <c r="I980" s="30"/>
      <c r="L980" s="5"/>
      <c r="T980" s="6"/>
      <c r="U980" s="7"/>
      <c r="V980" s="5"/>
    </row>
    <row r="981" spans="3:22" ht="12.75" x14ac:dyDescent="0.2">
      <c r="C981" s="6"/>
      <c r="D981" s="7"/>
      <c r="F981" s="6"/>
      <c r="H981" s="29"/>
      <c r="I981" s="30"/>
      <c r="L981" s="5"/>
      <c r="T981" s="6"/>
      <c r="U981" s="7"/>
      <c r="V981" s="5"/>
    </row>
    <row r="982" spans="3:22" ht="12.75" x14ac:dyDescent="0.2">
      <c r="C982" s="6"/>
      <c r="D982" s="7"/>
      <c r="F982" s="6"/>
      <c r="H982" s="29"/>
      <c r="I982" s="30"/>
      <c r="L982" s="5"/>
      <c r="T982" s="6"/>
      <c r="U982" s="7"/>
      <c r="V982" s="5"/>
    </row>
    <row r="983" spans="3:22" ht="12.75" x14ac:dyDescent="0.2">
      <c r="C983" s="6"/>
      <c r="D983" s="7"/>
      <c r="F983" s="6"/>
      <c r="H983" s="29"/>
      <c r="I983" s="30"/>
      <c r="L983" s="5"/>
      <c r="T983" s="6"/>
      <c r="U983" s="7"/>
      <c r="V983" s="5"/>
    </row>
    <row r="984" spans="3:22" ht="12.75" x14ac:dyDescent="0.2">
      <c r="C984" s="6"/>
      <c r="D984" s="7"/>
      <c r="F984" s="6"/>
      <c r="H984" s="29"/>
      <c r="I984" s="30"/>
      <c r="L984" s="5"/>
      <c r="T984" s="6"/>
      <c r="U984" s="7"/>
      <c r="V984" s="5"/>
    </row>
    <row r="985" spans="3:22" ht="12.75" x14ac:dyDescent="0.2">
      <c r="C985" s="6"/>
      <c r="D985" s="7"/>
      <c r="F985" s="6"/>
      <c r="H985" s="29"/>
      <c r="I985" s="30"/>
      <c r="L985" s="5"/>
      <c r="T985" s="6"/>
      <c r="U985" s="7"/>
      <c r="V985" s="5"/>
    </row>
    <row r="986" spans="3:22" ht="12.75" x14ac:dyDescent="0.2">
      <c r="C986" s="6"/>
      <c r="D986" s="7"/>
      <c r="F986" s="6"/>
      <c r="H986" s="29"/>
      <c r="I986" s="30"/>
      <c r="L986" s="5"/>
      <c r="T986" s="6"/>
      <c r="U986" s="7"/>
      <c r="V986" s="5"/>
    </row>
    <row r="987" spans="3:22" ht="12.75" x14ac:dyDescent="0.2">
      <c r="C987" s="6"/>
      <c r="D987" s="7"/>
      <c r="F987" s="6"/>
      <c r="H987" s="29"/>
      <c r="I987" s="30"/>
      <c r="L987" s="5"/>
      <c r="T987" s="6"/>
      <c r="U987" s="7"/>
      <c r="V987" s="5"/>
    </row>
    <row r="988" spans="3:22" ht="12.75" x14ac:dyDescent="0.2">
      <c r="C988" s="6"/>
      <c r="D988" s="7"/>
      <c r="F988" s="6"/>
      <c r="H988" s="29"/>
      <c r="I988" s="30"/>
      <c r="L988" s="5"/>
      <c r="T988" s="6"/>
      <c r="U988" s="7"/>
      <c r="V988" s="5"/>
    </row>
    <row r="989" spans="3:22" ht="12.75" x14ac:dyDescent="0.2">
      <c r="C989" s="6"/>
      <c r="D989" s="7"/>
      <c r="F989" s="6"/>
      <c r="H989" s="29"/>
      <c r="I989" s="30"/>
      <c r="L989" s="5"/>
      <c r="T989" s="6"/>
      <c r="U989" s="7"/>
      <c r="V989" s="5"/>
    </row>
    <row r="990" spans="3:22" ht="12.75" x14ac:dyDescent="0.2">
      <c r="C990" s="6"/>
      <c r="D990" s="7"/>
      <c r="F990" s="6"/>
      <c r="H990" s="29"/>
      <c r="I990" s="30"/>
      <c r="L990" s="5"/>
      <c r="T990" s="6"/>
      <c r="U990" s="7"/>
      <c r="V990" s="5"/>
    </row>
    <row r="991" spans="3:22" ht="12.75" x14ac:dyDescent="0.2">
      <c r="C991" s="6"/>
      <c r="D991" s="7"/>
      <c r="F991" s="6"/>
      <c r="H991" s="29"/>
      <c r="I991" s="30"/>
      <c r="L991" s="5"/>
      <c r="T991" s="6"/>
      <c r="U991" s="7"/>
      <c r="V991" s="5"/>
    </row>
    <row r="992" spans="3:22" ht="12.75" x14ac:dyDescent="0.2">
      <c r="C992" s="6"/>
      <c r="D992" s="7"/>
      <c r="F992" s="6"/>
      <c r="H992" s="29"/>
      <c r="I992" s="30"/>
      <c r="L992" s="5"/>
      <c r="T992" s="6"/>
      <c r="U992" s="7"/>
      <c r="V992" s="5"/>
    </row>
    <row r="993" spans="3:22" ht="12.75" x14ac:dyDescent="0.2">
      <c r="C993" s="6"/>
      <c r="D993" s="7"/>
      <c r="F993" s="6"/>
      <c r="H993" s="29"/>
      <c r="I993" s="30"/>
      <c r="L993" s="5"/>
      <c r="T993" s="6"/>
      <c r="U993" s="7"/>
      <c r="V993" s="5"/>
    </row>
    <row r="994" spans="3:22" ht="12.75" x14ac:dyDescent="0.2">
      <c r="C994" s="6"/>
      <c r="D994" s="7"/>
      <c r="F994" s="6"/>
      <c r="H994" s="29"/>
      <c r="I994" s="30"/>
      <c r="L994" s="5"/>
      <c r="T994" s="6"/>
      <c r="U994" s="7"/>
      <c r="V994" s="5"/>
    </row>
    <row r="995" spans="3:22" ht="12.75" x14ac:dyDescent="0.2">
      <c r="C995" s="6"/>
      <c r="D995" s="7"/>
      <c r="F995" s="6"/>
      <c r="H995" s="29"/>
      <c r="I995" s="30"/>
      <c r="L995" s="5"/>
      <c r="T995" s="6"/>
      <c r="U995" s="7"/>
      <c r="V995" s="5"/>
    </row>
    <row r="996" spans="3:22" ht="12.75" x14ac:dyDescent="0.2">
      <c r="C996" s="6"/>
      <c r="D996" s="7"/>
      <c r="F996" s="6"/>
      <c r="H996" s="29"/>
      <c r="I996" s="30"/>
      <c r="L996" s="5"/>
      <c r="T996" s="6"/>
      <c r="U996" s="7"/>
      <c r="V996" s="5"/>
    </row>
    <row r="997" spans="3:22" ht="12.75" x14ac:dyDescent="0.2">
      <c r="C997" s="6"/>
      <c r="D997" s="7"/>
      <c r="F997" s="6"/>
      <c r="H997" s="29"/>
      <c r="I997" s="30"/>
      <c r="L997" s="5"/>
      <c r="T997" s="6"/>
      <c r="U997" s="7"/>
      <c r="V997" s="5"/>
    </row>
    <row r="998" spans="3:22" ht="12.75" x14ac:dyDescent="0.2">
      <c r="C998" s="6"/>
      <c r="D998" s="7"/>
      <c r="F998" s="6"/>
      <c r="H998" s="29"/>
      <c r="I998" s="30"/>
      <c r="L998" s="5"/>
      <c r="T998" s="6"/>
      <c r="U998" s="7"/>
      <c r="V998" s="5"/>
    </row>
    <row r="999" spans="3:22" ht="12.75" x14ac:dyDescent="0.2">
      <c r="C999" s="6"/>
      <c r="D999" s="7"/>
      <c r="F999" s="6"/>
      <c r="H999" s="29"/>
      <c r="I999" s="30"/>
      <c r="L999" s="5"/>
      <c r="T999" s="6"/>
      <c r="U999" s="7"/>
      <c r="V999" s="5"/>
    </row>
    <row r="1000" spans="3:22" ht="12.75" x14ac:dyDescent="0.2">
      <c r="C1000" s="6"/>
      <c r="D1000" s="7"/>
      <c r="F1000" s="6"/>
      <c r="H1000" s="29"/>
      <c r="I1000" s="30"/>
      <c r="L1000" s="5"/>
      <c r="T1000" s="6"/>
      <c r="U1000" s="7"/>
      <c r="V1000" s="5"/>
    </row>
    <row r="1001" spans="3:22" ht="12.75" x14ac:dyDescent="0.2">
      <c r="C1001" s="6"/>
      <c r="D1001" s="7"/>
      <c r="F1001" s="6"/>
      <c r="H1001" s="29"/>
      <c r="I1001" s="30"/>
      <c r="L1001" s="5"/>
      <c r="T1001" s="6"/>
      <c r="U1001" s="7"/>
      <c r="V1001" s="5"/>
    </row>
    <row r="1002" spans="3:22" ht="12.75" x14ac:dyDescent="0.2">
      <c r="C1002" s="6"/>
      <c r="D1002" s="7"/>
      <c r="F1002" s="6"/>
      <c r="H1002" s="29"/>
      <c r="I1002" s="30"/>
      <c r="L1002" s="5"/>
      <c r="T1002" s="6"/>
      <c r="U1002" s="7"/>
      <c r="V1002" s="5"/>
    </row>
    <row r="1003" spans="3:22" ht="12.75" x14ac:dyDescent="0.2">
      <c r="C1003" s="6"/>
      <c r="D1003" s="7"/>
      <c r="F1003" s="6"/>
      <c r="H1003" s="29"/>
      <c r="I1003" s="30"/>
      <c r="L1003" s="5"/>
      <c r="T1003" s="6"/>
      <c r="U1003" s="7"/>
      <c r="V1003" s="5"/>
    </row>
    <row r="1004" spans="3:22" ht="12.75" x14ac:dyDescent="0.2">
      <c r="C1004" s="6"/>
      <c r="D1004" s="7"/>
      <c r="F1004" s="6"/>
      <c r="H1004" s="29"/>
      <c r="I1004" s="30"/>
      <c r="L1004" s="5"/>
      <c r="T1004" s="6"/>
      <c r="U1004" s="7"/>
      <c r="V1004" s="5"/>
    </row>
    <row r="1005" spans="3:22" ht="12.75" x14ac:dyDescent="0.2">
      <c r="C1005" s="6"/>
      <c r="D1005" s="7"/>
      <c r="F1005" s="6"/>
      <c r="H1005" s="29"/>
      <c r="I1005" s="30"/>
      <c r="L1005" s="5"/>
      <c r="T1005" s="6"/>
      <c r="U1005" s="7"/>
      <c r="V1005" s="5"/>
    </row>
    <row r="1006" spans="3:22" ht="12.75" x14ac:dyDescent="0.2">
      <c r="C1006" s="6"/>
      <c r="D1006" s="7"/>
      <c r="F1006" s="6"/>
      <c r="H1006" s="29"/>
      <c r="I1006" s="30"/>
      <c r="L1006" s="5"/>
      <c r="T1006" s="6"/>
      <c r="U1006" s="7"/>
      <c r="V1006" s="5"/>
    </row>
    <row r="1007" spans="3:22" ht="12.75" x14ac:dyDescent="0.2">
      <c r="C1007" s="6"/>
      <c r="D1007" s="7"/>
      <c r="F1007" s="6"/>
      <c r="H1007" s="29"/>
      <c r="I1007" s="30"/>
      <c r="L1007" s="5"/>
      <c r="T1007" s="6"/>
      <c r="U1007" s="7"/>
      <c r="V1007" s="5"/>
    </row>
    <row r="1008" spans="3:22" ht="12.75" x14ac:dyDescent="0.2">
      <c r="C1008" s="6"/>
      <c r="D1008" s="7"/>
      <c r="F1008" s="6"/>
      <c r="H1008" s="29"/>
      <c r="I1008" s="30"/>
      <c r="L1008" s="5"/>
      <c r="T1008" s="6"/>
      <c r="U1008" s="7"/>
      <c r="V1008" s="5"/>
    </row>
    <row r="1009" spans="3:22" ht="12.75" x14ac:dyDescent="0.2">
      <c r="C1009" s="6"/>
      <c r="D1009" s="7"/>
      <c r="F1009" s="6"/>
      <c r="H1009" s="29"/>
      <c r="I1009" s="30"/>
      <c r="L1009" s="5"/>
      <c r="T1009" s="6"/>
      <c r="U1009" s="7"/>
      <c r="V1009" s="5"/>
    </row>
    <row r="1010" spans="3:22" ht="12.75" x14ac:dyDescent="0.2">
      <c r="C1010" s="6"/>
      <c r="D1010" s="7"/>
      <c r="F1010" s="6"/>
      <c r="H1010" s="29"/>
      <c r="I1010" s="30"/>
      <c r="L1010" s="5"/>
      <c r="T1010" s="6"/>
      <c r="U1010" s="7"/>
      <c r="V1010" s="5"/>
    </row>
    <row r="1011" spans="3:22" ht="12.75" x14ac:dyDescent="0.2">
      <c r="C1011" s="6"/>
      <c r="D1011" s="7"/>
      <c r="F1011" s="6"/>
      <c r="H1011" s="29"/>
      <c r="I1011" s="30"/>
      <c r="L1011" s="5"/>
      <c r="T1011" s="6"/>
      <c r="U1011" s="7"/>
      <c r="V1011" s="5"/>
    </row>
    <row r="1012" spans="3:22" ht="12.75" x14ac:dyDescent="0.2">
      <c r="C1012" s="6"/>
      <c r="D1012" s="7"/>
      <c r="F1012" s="6"/>
      <c r="H1012" s="29"/>
      <c r="I1012" s="30"/>
      <c r="L1012" s="5"/>
      <c r="T1012" s="6"/>
      <c r="U1012" s="7"/>
      <c r="V1012" s="5"/>
    </row>
  </sheetData>
  <mergeCells count="2">
    <mergeCell ref="A22:I29"/>
    <mergeCell ref="L22:U29"/>
  </mergeCells>
  <conditionalFormatting sqref="S7:S13 S15:S20">
    <cfRule type="colorScale" priority="5">
      <colorScale>
        <cfvo type="min"/>
        <cfvo type="percentile" val="50"/>
        <cfvo type="max"/>
        <color rgb="FF63BE7B"/>
        <color rgb="FFFFEB84"/>
        <color rgb="FFF8696B"/>
      </colorScale>
    </cfRule>
  </conditionalFormatting>
  <conditionalFormatting sqref="S14">
    <cfRule type="colorScale" priority="1">
      <colorScale>
        <cfvo type="min"/>
        <cfvo type="percentile" val="50"/>
        <cfvo type="max"/>
        <color rgb="FF63BE7B"/>
        <color rgb="FFFFEB84"/>
        <color rgb="FFF8696B"/>
      </colorScale>
    </cfRule>
  </conditionalFormatting>
  <conditionalFormatting sqref="Q14">
    <cfRule type="colorScale" priority="2">
      <colorScale>
        <cfvo type="min"/>
        <cfvo type="percentile" val="50"/>
        <cfvo type="max"/>
        <color rgb="FF63BE7B"/>
        <color rgb="FFFFEB84"/>
        <color rgb="FFF8696B"/>
      </colorScale>
    </cfRule>
  </conditionalFormatting>
  <conditionalFormatting sqref="U14">
    <cfRule type="colorScale" priority="4">
      <colorScale>
        <cfvo type="min"/>
        <cfvo type="percentile" val="50"/>
        <cfvo type="max"/>
        <color rgb="FF63BE7B"/>
        <color rgb="FFFFEB84"/>
        <color rgb="FFF8696B"/>
      </colorScale>
    </cfRule>
  </conditionalFormatting>
  <conditionalFormatting sqref="Q7:Q13 Q15:Q20">
    <cfRule type="colorScale" priority="6">
      <colorScale>
        <cfvo type="min"/>
        <cfvo type="percentile" val="50"/>
        <cfvo type="max"/>
        <color rgb="FF63BE7B"/>
        <color rgb="FFFFEB84"/>
        <color rgb="FFF8696B"/>
      </colorScale>
    </cfRule>
  </conditionalFormatting>
  <conditionalFormatting sqref="T7:T20">
    <cfRule type="colorScale" priority="7">
      <colorScale>
        <cfvo type="min"/>
        <cfvo type="max"/>
        <color rgb="FFFCFCFF"/>
        <color rgb="FF63BE7B"/>
      </colorScale>
    </cfRule>
  </conditionalFormatting>
  <conditionalFormatting sqref="U7:U13 U15:U20">
    <cfRule type="colorScale" priority="8">
      <colorScale>
        <cfvo type="min"/>
        <cfvo type="percentile" val="50"/>
        <cfvo type="max"/>
        <color rgb="FF63BE7B"/>
        <color rgb="FFFFEB84"/>
        <color rgb="FFF8696B"/>
      </colorScale>
    </cfRule>
  </conditionalFormatting>
  <printOptions gridLine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5E055-408B-49D7-A5EA-7D3937C34D15}">
  <sheetPr>
    <pageSetUpPr fitToPage="1"/>
  </sheetPr>
  <dimension ref="A1:AQ1011"/>
  <sheetViews>
    <sheetView topLeftCell="C1" workbookViewId="0">
      <selection activeCell="T6" sqref="T6"/>
    </sheetView>
  </sheetViews>
  <sheetFormatPr defaultColWidth="14.42578125" defaultRowHeight="15.75" customHeight="1" x14ac:dyDescent="0.2"/>
  <cols>
    <col min="1" max="1" width="6.7109375" style="48" customWidth="1"/>
    <col min="2" max="2" width="23.7109375" bestFit="1" customWidth="1"/>
    <col min="3" max="3" width="16.5703125" style="33" customWidth="1"/>
    <col min="4" max="4" width="9" customWidth="1"/>
    <col min="5" max="5" width="12.28515625" customWidth="1"/>
    <col min="6" max="6" width="12" customWidth="1"/>
    <col min="7" max="7" width="11.7109375" style="31" bestFit="1" customWidth="1"/>
    <col min="8" max="8" width="13" style="32" customWidth="1"/>
    <col min="9" max="9" width="13" style="31" customWidth="1"/>
    <col min="10" max="10" width="10.7109375" hidden="1" customWidth="1"/>
    <col min="11" max="11" width="19.42578125" bestFit="1" customWidth="1"/>
    <col min="12" max="12" width="11.42578125" customWidth="1"/>
    <col min="13" max="13" width="10.5703125" customWidth="1"/>
    <col min="14" max="14" width="9.5703125" customWidth="1"/>
    <col min="15" max="16" width="11.85546875" customWidth="1"/>
    <col min="17" max="17" width="11.85546875" style="22" customWidth="1"/>
    <col min="18" max="18" width="11.42578125" style="22" customWidth="1"/>
    <col min="19" max="19" width="11.28515625" hidden="1" customWidth="1"/>
    <col min="20" max="20" width="15.85546875" customWidth="1"/>
    <col min="21" max="21" width="10" customWidth="1"/>
    <col min="22" max="22" width="9.42578125" style="22" customWidth="1"/>
    <col min="23" max="23" width="10.42578125" customWidth="1"/>
    <col min="24" max="24" width="9.85546875" customWidth="1"/>
    <col min="25" max="25" width="17.5703125" customWidth="1"/>
  </cols>
  <sheetData>
    <row r="1" spans="1:43" ht="15.75" customHeight="1" x14ac:dyDescent="0.2">
      <c r="B1" s="11" t="s">
        <v>41</v>
      </c>
      <c r="C1" s="37">
        <v>0.06</v>
      </c>
      <c r="D1" s="3"/>
      <c r="E1" s="36" t="s">
        <v>30</v>
      </c>
      <c r="F1" s="29">
        <f>SUM(D6:D18)</f>
        <v>36</v>
      </c>
      <c r="G1" s="26" t="s">
        <v>52</v>
      </c>
      <c r="H1" s="4"/>
      <c r="I1" s="1"/>
      <c r="J1" s="1"/>
      <c r="L1" s="5"/>
      <c r="P1" s="22"/>
      <c r="R1"/>
      <c r="T1" s="6"/>
      <c r="U1" s="5"/>
      <c r="V1" s="7"/>
    </row>
    <row r="2" spans="1:43" ht="15.75" customHeight="1" x14ac:dyDescent="0.2">
      <c r="A2" s="8"/>
      <c r="B2" s="40" t="s">
        <v>45</v>
      </c>
      <c r="C2" s="38">
        <v>9.81</v>
      </c>
      <c r="D2" s="10" t="s">
        <v>50</v>
      </c>
      <c r="E2" s="36" t="s">
        <v>32</v>
      </c>
      <c r="F2" s="9">
        <f>SUM(N6:N18)</f>
        <v>8.349616706993368</v>
      </c>
      <c r="G2" s="27" t="s">
        <v>33</v>
      </c>
      <c r="H2" s="9"/>
      <c r="I2" s="8"/>
      <c r="J2" s="8"/>
      <c r="K2" s="8"/>
      <c r="L2" s="9"/>
      <c r="M2" s="9"/>
      <c r="N2" s="8"/>
      <c r="O2" s="8"/>
      <c r="P2" s="10"/>
      <c r="Q2" s="9"/>
      <c r="R2" s="11"/>
      <c r="S2" s="8"/>
      <c r="T2" s="8"/>
      <c r="U2" s="8"/>
      <c r="V2" s="8"/>
      <c r="W2" s="8"/>
      <c r="X2" s="8"/>
      <c r="Y2" s="8"/>
      <c r="Z2" s="8"/>
      <c r="AA2" s="8"/>
      <c r="AB2" s="8"/>
      <c r="AC2" s="8"/>
      <c r="AD2" s="8"/>
      <c r="AE2" s="8"/>
      <c r="AF2" s="8"/>
      <c r="AG2" s="8"/>
      <c r="AH2" s="8"/>
      <c r="AI2" s="8"/>
      <c r="AJ2" s="8"/>
      <c r="AK2" s="8"/>
      <c r="AL2" s="8"/>
      <c r="AM2" s="8"/>
      <c r="AN2" s="8"/>
    </row>
    <row r="3" spans="1:43" ht="15.75" customHeight="1" x14ac:dyDescent="0.2">
      <c r="A3" s="12"/>
      <c r="B3" s="17" t="s">
        <v>46</v>
      </c>
      <c r="C3" s="39">
        <v>140</v>
      </c>
      <c r="D3" s="14" t="s">
        <v>51</v>
      </c>
      <c r="E3" s="28"/>
      <c r="F3" s="28"/>
      <c r="G3" s="28"/>
      <c r="H3" s="13"/>
      <c r="I3" s="12"/>
      <c r="J3" s="12"/>
      <c r="K3" s="12"/>
      <c r="L3" s="13"/>
      <c r="M3" s="13"/>
      <c r="N3" s="12"/>
      <c r="O3" s="12"/>
      <c r="P3" s="14"/>
      <c r="Q3" s="13"/>
      <c r="R3" s="15"/>
      <c r="S3" s="12"/>
      <c r="T3" s="12"/>
      <c r="U3" s="12"/>
      <c r="V3" s="12"/>
      <c r="W3" s="12"/>
      <c r="X3" s="12"/>
      <c r="Y3" s="12"/>
      <c r="Z3" s="12"/>
      <c r="AA3" s="12"/>
      <c r="AB3" s="12"/>
      <c r="AC3" s="12"/>
      <c r="AD3" s="12"/>
      <c r="AE3" s="12"/>
      <c r="AF3" s="12"/>
      <c r="AG3" s="12"/>
      <c r="AH3" s="12"/>
      <c r="AI3" s="12"/>
      <c r="AJ3" s="12"/>
      <c r="AK3" s="12"/>
      <c r="AL3" s="12"/>
      <c r="AM3" s="12"/>
      <c r="AN3" s="12"/>
    </row>
    <row r="4" spans="1:43" ht="15.75" customHeight="1" x14ac:dyDescent="0.2">
      <c r="A4" s="12"/>
      <c r="B4" s="17"/>
      <c r="C4" s="50"/>
      <c r="D4" s="18"/>
      <c r="E4" s="28"/>
      <c r="F4" s="28"/>
      <c r="G4" s="28"/>
      <c r="H4" s="13"/>
      <c r="I4" s="12"/>
      <c r="J4" s="12"/>
      <c r="K4" s="13"/>
      <c r="L4" s="12"/>
      <c r="M4" s="12"/>
      <c r="N4" s="12"/>
      <c r="O4" s="12"/>
      <c r="P4" s="13"/>
      <c r="Q4" s="13"/>
      <c r="R4" s="12"/>
      <c r="S4" s="14"/>
      <c r="T4" s="15"/>
      <c r="U4" s="13"/>
      <c r="V4" s="12"/>
      <c r="W4" s="12"/>
      <c r="X4" s="12"/>
      <c r="Y4" s="12"/>
      <c r="Z4" s="12"/>
      <c r="AA4" s="12"/>
      <c r="AB4" s="12"/>
      <c r="AC4" s="12"/>
      <c r="AD4" s="12"/>
      <c r="AE4" s="12"/>
      <c r="AF4" s="12"/>
      <c r="AG4" s="12"/>
      <c r="AH4" s="12"/>
      <c r="AI4" s="12"/>
      <c r="AJ4" s="12"/>
      <c r="AK4" s="12"/>
      <c r="AL4" s="12"/>
      <c r="AM4" s="12"/>
      <c r="AN4" s="12"/>
      <c r="AO4" s="12"/>
      <c r="AP4" s="12"/>
      <c r="AQ4" s="12"/>
    </row>
    <row r="5" spans="1:43" s="47" customFormat="1" ht="40.5" customHeight="1" x14ac:dyDescent="0.2">
      <c r="A5" s="41"/>
      <c r="B5" s="42" t="s">
        <v>1</v>
      </c>
      <c r="C5" s="43" t="s">
        <v>53</v>
      </c>
      <c r="D5" s="43" t="s">
        <v>54</v>
      </c>
      <c r="E5" s="42" t="s">
        <v>55</v>
      </c>
      <c r="F5" s="44" t="s">
        <v>56</v>
      </c>
      <c r="G5" s="45" t="s">
        <v>58</v>
      </c>
      <c r="H5" s="45" t="s">
        <v>57</v>
      </c>
      <c r="I5" s="45" t="s">
        <v>60</v>
      </c>
      <c r="J5" s="41" t="s">
        <v>59</v>
      </c>
      <c r="K5" s="41" t="s">
        <v>39</v>
      </c>
      <c r="L5" s="41" t="s">
        <v>61</v>
      </c>
      <c r="M5" s="41" t="s">
        <v>62</v>
      </c>
      <c r="N5" s="41" t="s">
        <v>63</v>
      </c>
      <c r="O5" s="41" t="s">
        <v>64</v>
      </c>
      <c r="P5" s="46" t="s">
        <v>4</v>
      </c>
      <c r="Q5" s="46" t="s">
        <v>65</v>
      </c>
      <c r="R5" s="41" t="s">
        <v>66</v>
      </c>
      <c r="S5" s="41" t="s">
        <v>26</v>
      </c>
      <c r="T5" s="41" t="s">
        <v>67</v>
      </c>
      <c r="U5" s="46" t="s">
        <v>22</v>
      </c>
      <c r="V5" s="41"/>
      <c r="W5" s="41"/>
      <c r="X5" s="41"/>
      <c r="Y5" s="41"/>
      <c r="Z5" s="41"/>
      <c r="AA5" s="41"/>
      <c r="AB5" s="41"/>
      <c r="AC5" s="41"/>
      <c r="AD5" s="41"/>
      <c r="AE5" s="41"/>
      <c r="AF5" s="41"/>
      <c r="AG5" s="41"/>
      <c r="AH5" s="41"/>
      <c r="AI5" s="41"/>
      <c r="AJ5" s="41"/>
      <c r="AK5" s="41"/>
      <c r="AL5" s="41"/>
      <c r="AM5" s="41"/>
    </row>
    <row r="6" spans="1:43" ht="15.75" customHeight="1" x14ac:dyDescent="0.2">
      <c r="A6" s="49">
        <v>1</v>
      </c>
      <c r="B6" s="19" t="s">
        <v>6</v>
      </c>
      <c r="C6" s="21">
        <v>2.4384048768097539</v>
      </c>
      <c r="D6" s="34">
        <v>0</v>
      </c>
      <c r="E6" s="21">
        <v>-2</v>
      </c>
      <c r="F6" s="21">
        <v>1000</v>
      </c>
      <c r="G6" s="29">
        <f>$C$3*$C$2*(C6-MIN(C$6:C$24))</f>
        <v>3348.9052578105161</v>
      </c>
      <c r="H6" s="29">
        <v>0</v>
      </c>
      <c r="I6" s="29">
        <f>G6+H6</f>
        <v>3348.9052578105161</v>
      </c>
      <c r="J6" s="8">
        <v>0</v>
      </c>
      <c r="K6" s="8" t="str">
        <f>ROUND(J6,0)&amp;" J - "&amp;ROUND(J6*100/I$6,1)&amp;"%"</f>
        <v>0 J - 0%</v>
      </c>
      <c r="L6" s="9">
        <f>(2*H6/$C$3)^0.5</f>
        <v>0</v>
      </c>
      <c r="M6" s="23">
        <f>L6*3.6</f>
        <v>0</v>
      </c>
      <c r="N6" s="10"/>
      <c r="O6" s="10">
        <v>0</v>
      </c>
      <c r="P6" s="9">
        <v>0</v>
      </c>
      <c r="Q6" s="23">
        <f t="shared" ref="Q6:Q19" si="0">P6+1</f>
        <v>1</v>
      </c>
      <c r="R6" s="10">
        <f>L6^2/(F6*$C$2)</f>
        <v>0</v>
      </c>
      <c r="S6" s="10" t="e">
        <f>R6/($C$2*#REF!)</f>
        <v>#REF!</v>
      </c>
      <c r="T6" s="10">
        <f>ATAN(R6/Q6)*180/PI()</f>
        <v>0</v>
      </c>
      <c r="U6" s="25">
        <f>SQRT(Q6^2+R6^2)</f>
        <v>1</v>
      </c>
      <c r="V6"/>
    </row>
    <row r="7" spans="1:43" ht="15.75" customHeight="1" x14ac:dyDescent="0.2">
      <c r="A7" s="49">
        <v>2</v>
      </c>
      <c r="B7" s="19"/>
      <c r="C7" s="21">
        <v>0</v>
      </c>
      <c r="D7" s="34">
        <v>3</v>
      </c>
      <c r="E7" s="21">
        <v>2.2000000000000002</v>
      </c>
      <c r="F7" s="21">
        <v>1000</v>
      </c>
      <c r="G7" s="29">
        <f>$C$3*$C$2*(C7-MIN(C$6:C$23))</f>
        <v>0</v>
      </c>
      <c r="H7" s="29">
        <f>I7-G7</f>
        <v>3101.6932578105161</v>
      </c>
      <c r="I7" s="29">
        <f>I6-J7</f>
        <v>3101.6932578105161</v>
      </c>
      <c r="J7" s="10">
        <f>D7*$C$1*$C$3*$C$2</f>
        <v>247.21200000000002</v>
      </c>
      <c r="K7" s="8" t="str">
        <f t="shared" ref="K7:K19" si="1">ROUND(J7,0)&amp;" J - "&amp;ROUND(J7*100/I$6,1)&amp;"%"</f>
        <v>247 J - 7.4%</v>
      </c>
      <c r="L7" s="9">
        <f t="shared" ref="L7:L19" si="2">(2*H7/$C$3)^0.5</f>
        <v>6.6565684615278595</v>
      </c>
      <c r="M7" s="23">
        <f t="shared" ref="M7:M19" si="3">L7*3.6</f>
        <v>23.963646461500296</v>
      </c>
      <c r="N7" s="9">
        <f>2*D7/(L7+L6)</f>
        <v>0.90136532579473239</v>
      </c>
      <c r="O7" s="10">
        <f>$C$3*L7^2/E7</f>
        <v>2819.7211434641058</v>
      </c>
      <c r="P7" s="9">
        <f>O7/$C$3/$C$2</f>
        <v>2.0530953425543217</v>
      </c>
      <c r="Q7" s="23">
        <f t="shared" si="0"/>
        <v>3.0530953425543217</v>
      </c>
      <c r="R7" s="10">
        <f t="shared" ref="R7:R19" si="4">L7^2/(F7*$C$2)</f>
        <v>4.516809753619508E-3</v>
      </c>
      <c r="S7" s="10" t="e">
        <f>R7/($C$2*#REF!)</f>
        <v>#REF!</v>
      </c>
      <c r="T7" s="10">
        <f>ATAN(R7/Q7)*180/PI()</f>
        <v>8.4764449813593837E-2</v>
      </c>
      <c r="U7" s="25">
        <f t="shared" ref="U7:U19" si="5">SQRT(Q7^2+R7^2)</f>
        <v>3.0530986836814233</v>
      </c>
      <c r="V7"/>
    </row>
    <row r="8" spans="1:43" ht="15.75" customHeight="1" x14ac:dyDescent="0.2">
      <c r="A8" s="49">
        <v>2</v>
      </c>
      <c r="B8" s="19"/>
      <c r="C8" s="21">
        <v>1</v>
      </c>
      <c r="D8" s="34">
        <v>3</v>
      </c>
      <c r="E8" s="21">
        <v>1000</v>
      </c>
      <c r="F8" s="21">
        <v>4</v>
      </c>
      <c r="G8" s="29">
        <f>$C$3*$C$2*(C8-MIN(C$6:C$23))</f>
        <v>1373.4</v>
      </c>
      <c r="H8" s="29">
        <f t="shared" ref="H8:H19" si="6">I8-G8</f>
        <v>1481.081257810516</v>
      </c>
      <c r="I8" s="29">
        <f t="shared" ref="I8:I19" si="7">I7-J8</f>
        <v>2854.4812578105161</v>
      </c>
      <c r="J8" s="10">
        <f t="shared" ref="J8:J19" si="8">D8*$C$1*$C$3*$C$2</f>
        <v>247.21200000000002</v>
      </c>
      <c r="K8" s="8" t="str">
        <f t="shared" si="1"/>
        <v>247 J - 7.4%</v>
      </c>
      <c r="L8" s="9">
        <f t="shared" si="2"/>
        <v>4.5998156140227371</v>
      </c>
      <c r="M8" s="23">
        <f t="shared" si="3"/>
        <v>16.559336210481852</v>
      </c>
      <c r="N8" s="9">
        <f t="shared" ref="N8:N12" si="9">2*D8/(L8+L7)</f>
        <v>0.53303085251260096</v>
      </c>
      <c r="O8" s="10">
        <f t="shared" ref="O8:O19" si="10">$C$3*L8^2/E8</f>
        <v>2.9621625156210318</v>
      </c>
      <c r="P8" s="9">
        <f t="shared" ref="P8:P19" si="11">O8/$C$3/$C$2</f>
        <v>2.1568097536195075E-3</v>
      </c>
      <c r="Q8" s="24">
        <f>P8+1</f>
        <v>1.0021568097536195</v>
      </c>
      <c r="R8" s="10">
        <f t="shared" si="4"/>
        <v>0.5392024384048768</v>
      </c>
      <c r="S8" s="10" t="e">
        <f>R8/($C$2*#REF!)</f>
        <v>#REF!</v>
      </c>
      <c r="T8" s="10">
        <f>ATAN(R8/Q8)*180/PI()</f>
        <v>28.282117005588084</v>
      </c>
      <c r="U8" s="25">
        <f t="shared" si="5"/>
        <v>1.1380059494208794</v>
      </c>
      <c r="V8"/>
    </row>
    <row r="9" spans="1:43" ht="15.75" customHeight="1" x14ac:dyDescent="0.2">
      <c r="A9" s="49">
        <v>4</v>
      </c>
      <c r="B9" s="20"/>
      <c r="C9" s="21">
        <v>0</v>
      </c>
      <c r="D9" s="34">
        <v>3</v>
      </c>
      <c r="E9" s="21">
        <v>1000</v>
      </c>
      <c r="F9" s="21">
        <v>1000</v>
      </c>
      <c r="G9" s="29">
        <f>$C$3*$C$2*(C9-MIN(C$6:C$23))</f>
        <v>0</v>
      </c>
      <c r="H9" s="29">
        <f t="shared" si="6"/>
        <v>2607.2692578105161</v>
      </c>
      <c r="I9" s="29">
        <f t="shared" si="7"/>
        <v>2607.2692578105161</v>
      </c>
      <c r="J9" s="10">
        <f t="shared" si="8"/>
        <v>247.21200000000002</v>
      </c>
      <c r="K9" s="8" t="str">
        <f t="shared" si="1"/>
        <v>247 J - 7.4%</v>
      </c>
      <c r="L9" s="9">
        <f t="shared" si="2"/>
        <v>6.1030077570823531</v>
      </c>
      <c r="M9" s="23">
        <f t="shared" si="3"/>
        <v>21.970827925496472</v>
      </c>
      <c r="N9" s="9">
        <f t="shared" si="9"/>
        <v>0.56059974008339508</v>
      </c>
      <c r="O9" s="10">
        <f t="shared" si="10"/>
        <v>5.2145385156210322</v>
      </c>
      <c r="P9" s="9">
        <f t="shared" si="11"/>
        <v>3.7968097536195075E-3</v>
      </c>
      <c r="Q9" s="23">
        <f t="shared" si="0"/>
        <v>1.0037968097536194</v>
      </c>
      <c r="R9" s="10">
        <f t="shared" si="4"/>
        <v>3.7968097536195083E-3</v>
      </c>
      <c r="S9" s="10" t="e">
        <f>R9/($C$2*#REF!)</f>
        <v>#REF!</v>
      </c>
      <c r="T9" s="10">
        <f t="shared" ref="T7:T19" si="12">ATAN(R9/Q9)*180/PI()</f>
        <v>0.21671730268895534</v>
      </c>
      <c r="U9" s="25">
        <f t="shared" si="5"/>
        <v>1.0038039903466458</v>
      </c>
      <c r="V9"/>
    </row>
    <row r="10" spans="1:43" ht="15.75" customHeight="1" x14ac:dyDescent="0.2">
      <c r="A10" s="49">
        <v>5</v>
      </c>
      <c r="B10" s="19"/>
      <c r="C10" s="21">
        <v>0</v>
      </c>
      <c r="D10" s="34">
        <v>3</v>
      </c>
      <c r="E10" s="21">
        <v>1000</v>
      </c>
      <c r="F10" s="21">
        <v>1000</v>
      </c>
      <c r="G10" s="29">
        <f>$C$3*$C$2*(C10-MIN(C$6:C$23))</f>
        <v>0</v>
      </c>
      <c r="H10" s="29">
        <f t="shared" si="6"/>
        <v>2360.0572578105161</v>
      </c>
      <c r="I10" s="29">
        <f t="shared" si="7"/>
        <v>2360.0572578105161</v>
      </c>
      <c r="J10" s="10">
        <f t="shared" si="8"/>
        <v>247.21200000000002</v>
      </c>
      <c r="K10" s="8" t="str">
        <f t="shared" si="1"/>
        <v>247 J - 7.4%</v>
      </c>
      <c r="L10" s="9">
        <f t="shared" si="2"/>
        <v>5.8064708457898391</v>
      </c>
      <c r="M10" s="23">
        <f t="shared" si="3"/>
        <v>20.903295044843421</v>
      </c>
      <c r="N10" s="9">
        <f t="shared" si="9"/>
        <v>0.50380039295364187</v>
      </c>
      <c r="O10" s="10">
        <f t="shared" si="10"/>
        <v>4.7201145156210327</v>
      </c>
      <c r="P10" s="9">
        <f t="shared" si="11"/>
        <v>3.4368097536195082E-3</v>
      </c>
      <c r="Q10" s="23">
        <f t="shared" si="0"/>
        <v>1.0034368097536195</v>
      </c>
      <c r="R10" s="10">
        <f t="shared" si="4"/>
        <v>3.4368097536195078E-3</v>
      </c>
      <c r="S10" s="10" t="e">
        <f>R10/($C$2*#REF!)</f>
        <v>#REF!</v>
      </c>
      <c r="T10" s="10">
        <f t="shared" si="12"/>
        <v>0.19623948610252234</v>
      </c>
      <c r="U10" s="25">
        <f t="shared" si="5"/>
        <v>1.0034426953393025</v>
      </c>
      <c r="V10"/>
    </row>
    <row r="11" spans="1:43" ht="15.75" customHeight="1" x14ac:dyDescent="0.2">
      <c r="A11" s="49">
        <v>6</v>
      </c>
      <c r="B11" s="20"/>
      <c r="C11" s="21">
        <v>0</v>
      </c>
      <c r="D11" s="34">
        <v>3</v>
      </c>
      <c r="E11" s="21">
        <v>1000</v>
      </c>
      <c r="F11" s="21">
        <v>1000</v>
      </c>
      <c r="G11" s="29">
        <f>$C$3*$C$2*(C11-MIN(C$6:C$23))</f>
        <v>0</v>
      </c>
      <c r="H11" s="29">
        <f t="shared" si="6"/>
        <v>2112.8452578105162</v>
      </c>
      <c r="I11" s="29">
        <f t="shared" si="7"/>
        <v>2112.8452578105162</v>
      </c>
      <c r="J11" s="10">
        <f t="shared" si="8"/>
        <v>247.21200000000002</v>
      </c>
      <c r="K11" s="8" t="str">
        <f t="shared" si="1"/>
        <v>247 J - 7.4%</v>
      </c>
      <c r="L11" s="9">
        <f t="shared" si="2"/>
        <v>5.4939515544831092</v>
      </c>
      <c r="M11" s="23">
        <f t="shared" si="3"/>
        <v>19.778225596139194</v>
      </c>
      <c r="N11" s="9">
        <f t="shared" si="9"/>
        <v>0.53095360398696934</v>
      </c>
      <c r="O11" s="10">
        <f t="shared" si="10"/>
        <v>4.2256905156210323</v>
      </c>
      <c r="P11" s="9">
        <f t="shared" si="11"/>
        <v>3.0768097536195077E-3</v>
      </c>
      <c r="Q11" s="23">
        <f t="shared" si="0"/>
        <v>1.0030768097536196</v>
      </c>
      <c r="R11" s="10">
        <f t="shared" si="4"/>
        <v>3.0768097536195082E-3</v>
      </c>
      <c r="S11" s="10" t="e">
        <f>R11/($C$2*#REF!)</f>
        <v>#REF!</v>
      </c>
      <c r="T11" s="10">
        <f t="shared" si="12"/>
        <v>0.17574692052580917</v>
      </c>
      <c r="U11" s="25">
        <f t="shared" si="5"/>
        <v>1.0030815286026151</v>
      </c>
      <c r="V11"/>
    </row>
    <row r="12" spans="1:43" ht="15.75" customHeight="1" x14ac:dyDescent="0.2">
      <c r="A12" s="49">
        <v>7</v>
      </c>
      <c r="B12" s="19"/>
      <c r="C12" s="21">
        <v>0</v>
      </c>
      <c r="D12" s="34">
        <v>3</v>
      </c>
      <c r="E12" s="21">
        <v>1000</v>
      </c>
      <c r="F12" s="21">
        <v>1000</v>
      </c>
      <c r="G12" s="29">
        <f>$C$3*$C$2*(C12-MIN(C$6:C$23))</f>
        <v>0</v>
      </c>
      <c r="H12" s="29">
        <f t="shared" si="6"/>
        <v>1865.6332578105162</v>
      </c>
      <c r="I12" s="29">
        <f t="shared" si="7"/>
        <v>1865.6332578105162</v>
      </c>
      <c r="J12" s="10">
        <f t="shared" si="8"/>
        <v>247.21200000000002</v>
      </c>
      <c r="K12" s="8" t="str">
        <f t="shared" si="1"/>
        <v>247 J - 7.4%</v>
      </c>
      <c r="L12" s="9">
        <f t="shared" si="2"/>
        <v>5.1625481773061814</v>
      </c>
      <c r="M12" s="23">
        <f t="shared" si="3"/>
        <v>18.585173438302252</v>
      </c>
      <c r="N12" s="9">
        <f t="shared" si="9"/>
        <v>0.56303665847252493</v>
      </c>
      <c r="O12" s="10">
        <f t="shared" si="10"/>
        <v>3.7312665156210327</v>
      </c>
      <c r="P12" s="9">
        <f t="shared" si="11"/>
        <v>2.7168097536195081E-3</v>
      </c>
      <c r="Q12" s="23">
        <f t="shared" si="0"/>
        <v>1.0027168097536194</v>
      </c>
      <c r="R12" s="10">
        <f t="shared" si="4"/>
        <v>2.7168097536195081E-3</v>
      </c>
      <c r="S12" s="10" t="e">
        <f>R12/($C$2*#REF!)</f>
        <v>#REF!</v>
      </c>
      <c r="T12" s="10">
        <f t="shared" si="12"/>
        <v>0.15523959526739858</v>
      </c>
      <c r="U12" s="25">
        <f t="shared" si="5"/>
        <v>1.0027204902751883</v>
      </c>
      <c r="V12"/>
    </row>
    <row r="13" spans="1:43" ht="15.75" customHeight="1" x14ac:dyDescent="0.2">
      <c r="A13" s="49">
        <v>8</v>
      </c>
      <c r="B13" s="20"/>
      <c r="C13" s="21">
        <v>0</v>
      </c>
      <c r="D13" s="34">
        <v>3</v>
      </c>
      <c r="E13" s="21">
        <v>1000</v>
      </c>
      <c r="F13" s="21">
        <v>1000</v>
      </c>
      <c r="G13" s="29">
        <f>$C$3*$C$2*(C13-MIN(C$6:C$23))</f>
        <v>0</v>
      </c>
      <c r="H13" s="29">
        <f t="shared" si="6"/>
        <v>1618.4212578105162</v>
      </c>
      <c r="I13" s="29">
        <f t="shared" si="7"/>
        <v>1618.4212578105162</v>
      </c>
      <c r="J13" s="10">
        <f t="shared" si="8"/>
        <v>247.21200000000002</v>
      </c>
      <c r="K13" s="8" t="str">
        <f t="shared" si="1"/>
        <v>247 J - 7.4%</v>
      </c>
      <c r="L13" s="9">
        <f t="shared" si="2"/>
        <v>4.8083576908345096</v>
      </c>
      <c r="M13" s="23">
        <f t="shared" si="3"/>
        <v>17.310087687004234</v>
      </c>
      <c r="N13" s="9">
        <f>2*D13/(L13+L11)</f>
        <v>0.5823937000073055</v>
      </c>
      <c r="O13" s="10">
        <f t="shared" si="10"/>
        <v>3.2368425156210328</v>
      </c>
      <c r="P13" s="9">
        <f t="shared" si="11"/>
        <v>2.3568097536195085E-3</v>
      </c>
      <c r="Q13" s="23">
        <f t="shared" si="0"/>
        <v>1.0023568097536195</v>
      </c>
      <c r="R13" s="10">
        <f t="shared" si="4"/>
        <v>2.3568097536195085E-3</v>
      </c>
      <c r="S13" s="10" t="e">
        <f>R13/($C$2*#REF!)</f>
        <v>#REF!</v>
      </c>
      <c r="T13" s="10">
        <f t="shared" si="12"/>
        <v>0.13471749963559343</v>
      </c>
      <c r="U13" s="25">
        <f t="shared" si="5"/>
        <v>1.0023595804957763</v>
      </c>
      <c r="V13"/>
    </row>
    <row r="14" spans="1:43" ht="15.75" customHeight="1" x14ac:dyDescent="0.2">
      <c r="A14" s="49">
        <v>8</v>
      </c>
      <c r="B14" s="19"/>
      <c r="C14" s="21">
        <v>0</v>
      </c>
      <c r="D14" s="34">
        <v>3</v>
      </c>
      <c r="E14" s="21">
        <v>1000</v>
      </c>
      <c r="F14" s="21">
        <v>1000</v>
      </c>
      <c r="G14" s="29">
        <f>$C$3*$C$2*(C14-MIN(C$6:C$23))</f>
        <v>0</v>
      </c>
      <c r="H14" s="29">
        <f t="shared" si="6"/>
        <v>1371.2092578105162</v>
      </c>
      <c r="I14" s="29">
        <f t="shared" si="7"/>
        <v>1371.2092578105162</v>
      </c>
      <c r="J14" s="10">
        <f t="shared" si="8"/>
        <v>247.21200000000002</v>
      </c>
      <c r="K14" s="8" t="str">
        <f t="shared" si="1"/>
        <v>247 J - 7.4%</v>
      </c>
      <c r="L14" s="9">
        <f t="shared" si="2"/>
        <v>4.4259127514002552</v>
      </c>
      <c r="M14" s="23">
        <f t="shared" si="3"/>
        <v>15.933285905040918</v>
      </c>
      <c r="N14" s="9">
        <f>2*D14/(L14+L12)</f>
        <v>0.62575214568970983</v>
      </c>
      <c r="O14" s="10">
        <f t="shared" si="10"/>
        <v>2.7424185156210328</v>
      </c>
      <c r="P14" s="9">
        <f t="shared" si="11"/>
        <v>1.9968097536195079E-3</v>
      </c>
      <c r="Q14" s="23">
        <f t="shared" si="0"/>
        <v>1.0019968097536196</v>
      </c>
      <c r="R14" s="10">
        <f t="shared" si="4"/>
        <v>1.9968097536195084E-3</v>
      </c>
      <c r="S14" s="10" t="e">
        <f>R14/($C$2*#REF!)</f>
        <v>#REF!</v>
      </c>
      <c r="T14" s="10">
        <f t="shared" si="12"/>
        <v>0.11418062293844899</v>
      </c>
      <c r="U14" s="25">
        <f t="shared" si="5"/>
        <v>1.0019987994032844</v>
      </c>
      <c r="V14"/>
    </row>
    <row r="15" spans="1:43" ht="15.75" customHeight="1" x14ac:dyDescent="0.2">
      <c r="A15" s="49">
        <v>9</v>
      </c>
      <c r="B15" s="19"/>
      <c r="C15" s="21">
        <v>0</v>
      </c>
      <c r="D15" s="34">
        <v>3</v>
      </c>
      <c r="E15" s="21">
        <v>1000</v>
      </c>
      <c r="F15" s="21">
        <v>1000</v>
      </c>
      <c r="G15" s="29">
        <f>$C$3*$C$2*(C15-MIN(C$6:C$23))</f>
        <v>0</v>
      </c>
      <c r="H15" s="29">
        <f t="shared" si="6"/>
        <v>1123.9972578105162</v>
      </c>
      <c r="I15" s="29">
        <f t="shared" si="7"/>
        <v>1123.9972578105162</v>
      </c>
      <c r="J15" s="10">
        <f t="shared" si="8"/>
        <v>247.21200000000002</v>
      </c>
      <c r="K15" s="8" t="str">
        <f t="shared" si="1"/>
        <v>247 J - 7.4%</v>
      </c>
      <c r="L15" s="9">
        <f t="shared" si="2"/>
        <v>4.007131602905921</v>
      </c>
      <c r="M15" s="23">
        <f t="shared" si="3"/>
        <v>14.425673770461316</v>
      </c>
      <c r="N15" s="9">
        <f>2*D15/(L15+L14)</f>
        <v>0.71148683060539253</v>
      </c>
      <c r="O15" s="10">
        <f t="shared" si="10"/>
        <v>2.2479945156210328</v>
      </c>
      <c r="P15" s="9">
        <f t="shared" si="11"/>
        <v>1.6368097536195081E-3</v>
      </c>
      <c r="Q15" s="23">
        <f t="shared" si="0"/>
        <v>1.0016368097536195</v>
      </c>
      <c r="R15" s="10">
        <f t="shared" si="4"/>
        <v>1.6368097536195083E-3</v>
      </c>
      <c r="S15" s="10" t="e">
        <f>R15/($C$2*#REF!)</f>
        <v>#REF!</v>
      </c>
      <c r="T15" s="10">
        <f t="shared" si="12"/>
        <v>9.3628954483805399E-2</v>
      </c>
      <c r="U15" s="25">
        <f t="shared" si="5"/>
        <v>1.0016381471367681</v>
      </c>
      <c r="V15"/>
    </row>
    <row r="16" spans="1:43" ht="15.75" customHeight="1" x14ac:dyDescent="0.2">
      <c r="A16" s="49">
        <v>10</v>
      </c>
      <c r="B16" s="19"/>
      <c r="C16" s="21">
        <v>0</v>
      </c>
      <c r="D16" s="34">
        <v>3</v>
      </c>
      <c r="E16" s="21">
        <v>1000</v>
      </c>
      <c r="F16" s="21">
        <v>1000</v>
      </c>
      <c r="G16" s="29">
        <f>$C$3*$C$2*(C16-MIN(C$6:C$23))</f>
        <v>0</v>
      </c>
      <c r="H16" s="29">
        <f t="shared" si="6"/>
        <v>876.78525781051621</v>
      </c>
      <c r="I16" s="29">
        <f t="shared" si="7"/>
        <v>876.78525781051621</v>
      </c>
      <c r="J16" s="10">
        <f t="shared" si="8"/>
        <v>247.21200000000002</v>
      </c>
      <c r="K16" s="8" t="str">
        <f t="shared" si="1"/>
        <v>247 J - 7.4%</v>
      </c>
      <c r="L16" s="9">
        <f t="shared" si="2"/>
        <v>3.539138833531029</v>
      </c>
      <c r="M16" s="23">
        <f t="shared" si="3"/>
        <v>12.740899800711704</v>
      </c>
      <c r="N16" s="9">
        <f>2*D16/(L16+L15)</f>
        <v>0.79509474919281609</v>
      </c>
      <c r="O16" s="10">
        <f t="shared" si="10"/>
        <v>1.7535705156210319</v>
      </c>
      <c r="P16" s="9">
        <f t="shared" si="11"/>
        <v>1.2768097536195078E-3</v>
      </c>
      <c r="Q16" s="23">
        <f t="shared" si="0"/>
        <v>1.0012768097536195</v>
      </c>
      <c r="R16" s="10">
        <f t="shared" si="4"/>
        <v>1.2768097536195078E-3</v>
      </c>
      <c r="S16" s="10" t="e">
        <f>R16/($C$2*#REF!)</f>
        <v>#REF!</v>
      </c>
      <c r="T16" s="10">
        <f t="shared" si="12"/>
        <v>7.3062483579320131E-2</v>
      </c>
      <c r="U16" s="25">
        <f t="shared" si="5"/>
        <v>1.0012776238354339</v>
      </c>
      <c r="V16"/>
    </row>
    <row r="17" spans="1:22" ht="15.75" customHeight="1" x14ac:dyDescent="0.2">
      <c r="A17" s="49">
        <v>12</v>
      </c>
      <c r="B17" s="19"/>
      <c r="C17" s="21">
        <v>0</v>
      </c>
      <c r="D17" s="34">
        <v>3</v>
      </c>
      <c r="E17" s="21">
        <v>1000</v>
      </c>
      <c r="F17" s="21">
        <v>1000</v>
      </c>
      <c r="G17" s="29">
        <f>$C$3*$C$2*(C17-MIN(C$6:C$23))</f>
        <v>0</v>
      </c>
      <c r="H17" s="29">
        <f t="shared" si="6"/>
        <v>629.57325781051622</v>
      </c>
      <c r="I17" s="29">
        <f t="shared" si="7"/>
        <v>629.57325781051622</v>
      </c>
      <c r="J17" s="10">
        <f t="shared" si="8"/>
        <v>247.21200000000002</v>
      </c>
      <c r="K17" s="8" t="str">
        <f t="shared" si="1"/>
        <v>247 J - 7.4%</v>
      </c>
      <c r="L17" s="9">
        <f t="shared" si="2"/>
        <v>2.9989837750490373</v>
      </c>
      <c r="M17" s="23">
        <f t="shared" si="3"/>
        <v>10.796341590176535</v>
      </c>
      <c r="N17" s="9">
        <f>2*D17/(L17+L16)</f>
        <v>0.91769462874956176</v>
      </c>
      <c r="O17" s="10">
        <f t="shared" si="10"/>
        <v>1.2591465156210324</v>
      </c>
      <c r="P17" s="9">
        <f t="shared" si="11"/>
        <v>9.1680975361950804E-4</v>
      </c>
      <c r="Q17" s="23">
        <f t="shared" si="0"/>
        <v>1.0009168097536194</v>
      </c>
      <c r="R17" s="10">
        <f t="shared" si="4"/>
        <v>9.1680975361950814E-4</v>
      </c>
      <c r="S17" s="10" t="e">
        <f>R17/($C$2*#REF!)</f>
        <v>#REF!</v>
      </c>
      <c r="T17" s="10">
        <f t="shared" si="12"/>
        <v>5.2481199532500848E-2</v>
      </c>
      <c r="U17" s="25">
        <f t="shared" si="5"/>
        <v>1.0009172296386388</v>
      </c>
      <c r="V17"/>
    </row>
    <row r="18" spans="1:22" ht="15.75" customHeight="1" x14ac:dyDescent="0.2">
      <c r="A18" s="49">
        <v>13</v>
      </c>
      <c r="B18" s="19"/>
      <c r="C18" s="21">
        <v>0</v>
      </c>
      <c r="D18" s="34">
        <v>3</v>
      </c>
      <c r="E18" s="21">
        <v>1000</v>
      </c>
      <c r="F18" s="21">
        <v>1000</v>
      </c>
      <c r="G18" s="29">
        <f>$C$3*$C$2*(C18-MIN(C$6:C$23))</f>
        <v>0</v>
      </c>
      <c r="H18" s="29">
        <f t="shared" si="6"/>
        <v>382.36125781051624</v>
      </c>
      <c r="I18" s="29">
        <f t="shared" si="7"/>
        <v>382.36125781051624</v>
      </c>
      <c r="J18" s="10">
        <f t="shared" si="8"/>
        <v>247.21200000000002</v>
      </c>
      <c r="K18" s="8" t="str">
        <f t="shared" si="1"/>
        <v>247 J - 7.4%</v>
      </c>
      <c r="L18" s="9">
        <f t="shared" si="2"/>
        <v>2.3371571797821762</v>
      </c>
      <c r="M18" s="23">
        <f t="shared" si="3"/>
        <v>8.413765847215835</v>
      </c>
      <c r="N18" s="9">
        <f>2*D18/(L18+L17)</f>
        <v>1.1244080789447184</v>
      </c>
      <c r="O18" s="10">
        <f t="shared" si="10"/>
        <v>0.76472251562103255</v>
      </c>
      <c r="P18" s="9">
        <f t="shared" si="11"/>
        <v>5.5680975361950818E-4</v>
      </c>
      <c r="Q18" s="23">
        <f t="shared" si="0"/>
        <v>1.0005568097536195</v>
      </c>
      <c r="R18" s="10">
        <f t="shared" si="4"/>
        <v>5.5680975361950818E-4</v>
      </c>
      <c r="S18" s="10" t="e">
        <f>R18/($C$2*#REF!)</f>
        <v>#REF!</v>
      </c>
      <c r="T18" s="10">
        <f t="shared" si="12"/>
        <v>3.188509165073776E-2</v>
      </c>
      <c r="U18" s="25">
        <f t="shared" si="5"/>
        <v>1.0005569646858905</v>
      </c>
      <c r="V18"/>
    </row>
    <row r="19" spans="1:22" ht="15.75" customHeight="1" x14ac:dyDescent="0.2">
      <c r="A19" s="49">
        <v>14</v>
      </c>
      <c r="B19" s="19" t="s">
        <v>12</v>
      </c>
      <c r="C19" s="21">
        <v>0</v>
      </c>
      <c r="D19" s="34">
        <v>3</v>
      </c>
      <c r="E19" s="21">
        <v>1000</v>
      </c>
      <c r="F19" s="21">
        <v>1000</v>
      </c>
      <c r="G19" s="29">
        <f>$C$3*$C$2*(C19-MIN(C$6:C$23))</f>
        <v>0</v>
      </c>
      <c r="H19" s="29">
        <f t="shared" si="6"/>
        <v>135.14925781051622</v>
      </c>
      <c r="I19" s="29">
        <f t="shared" si="7"/>
        <v>135.14925781051622</v>
      </c>
      <c r="J19" s="10">
        <f t="shared" si="8"/>
        <v>247.21200000000002</v>
      </c>
      <c r="K19" s="8" t="str">
        <f t="shared" si="1"/>
        <v>247 J - 7.4%</v>
      </c>
      <c r="L19" s="9">
        <f t="shared" si="2"/>
        <v>1.3894976369203995</v>
      </c>
      <c r="M19" s="23">
        <f t="shared" si="3"/>
        <v>5.0021914929134388</v>
      </c>
      <c r="N19" s="9">
        <f>2*D19/(L19+L18)</f>
        <v>1.6100230085996881</v>
      </c>
      <c r="O19" s="10">
        <f t="shared" si="10"/>
        <v>0.27029851562103241</v>
      </c>
      <c r="P19" s="9">
        <f t="shared" si="11"/>
        <v>1.9680975361950807E-4</v>
      </c>
      <c r="Q19" s="23">
        <f t="shared" si="0"/>
        <v>1.0001968097536196</v>
      </c>
      <c r="R19" s="10">
        <f t="shared" si="4"/>
        <v>1.968097536195081E-4</v>
      </c>
      <c r="S19" s="10" t="e">
        <f>R19/($C$2*#REF!)</f>
        <v>#REF!</v>
      </c>
      <c r="T19" s="10">
        <f t="shared" si="12"/>
        <v>1.1274149241336982E-2</v>
      </c>
      <c r="U19" s="25">
        <f t="shared" si="5"/>
        <v>1.0001968291168479</v>
      </c>
      <c r="V19" s="4"/>
    </row>
    <row r="20" spans="1:22" ht="15.75" customHeight="1" x14ac:dyDescent="0.2">
      <c r="A20" s="8"/>
      <c r="C20" s="6"/>
      <c r="D20" s="7"/>
      <c r="E20" s="6"/>
      <c r="F20" s="6"/>
      <c r="H20" s="29"/>
      <c r="I20" s="30"/>
      <c r="L20" s="5"/>
      <c r="O20" s="1"/>
      <c r="P20" s="1"/>
      <c r="Q20" s="4"/>
      <c r="R20" s="4"/>
      <c r="S20" s="1"/>
      <c r="T20" s="3"/>
      <c r="U20" s="2"/>
      <c r="V20" s="4"/>
    </row>
    <row r="21" spans="1:22" ht="15.75" customHeight="1" x14ac:dyDescent="0.2">
      <c r="A21" s="55" t="s">
        <v>69</v>
      </c>
      <c r="B21" s="51"/>
      <c r="C21" s="51"/>
      <c r="D21" s="51"/>
      <c r="E21" s="51"/>
      <c r="F21" s="51"/>
      <c r="G21" s="51"/>
      <c r="H21" s="51"/>
      <c r="I21" s="51"/>
      <c r="L21" s="52" t="s">
        <v>44</v>
      </c>
      <c r="M21" s="52"/>
      <c r="N21" s="52"/>
      <c r="O21" s="52"/>
      <c r="P21" s="52"/>
      <c r="Q21" s="52"/>
      <c r="R21" s="52"/>
      <c r="S21" s="52"/>
      <c r="T21" s="52"/>
      <c r="U21" s="52"/>
      <c r="V21" s="4"/>
    </row>
    <row r="22" spans="1:22" ht="15.75" customHeight="1" x14ac:dyDescent="0.2">
      <c r="A22" s="51"/>
      <c r="B22" s="51"/>
      <c r="C22" s="51"/>
      <c r="D22" s="51"/>
      <c r="E22" s="51"/>
      <c r="F22" s="51"/>
      <c r="G22" s="51"/>
      <c r="H22" s="51"/>
      <c r="I22" s="51"/>
      <c r="L22" s="52"/>
      <c r="M22" s="52"/>
      <c r="N22" s="52"/>
      <c r="O22" s="52"/>
      <c r="P22" s="52"/>
      <c r="Q22" s="52"/>
      <c r="R22" s="52"/>
      <c r="S22" s="52"/>
      <c r="T22" s="52"/>
      <c r="U22" s="52"/>
      <c r="V22" s="4"/>
    </row>
    <row r="23" spans="1:22" ht="15.75" customHeight="1" x14ac:dyDescent="0.2">
      <c r="A23" s="51"/>
      <c r="B23" s="51"/>
      <c r="C23" s="51"/>
      <c r="D23" s="51"/>
      <c r="E23" s="51"/>
      <c r="F23" s="51"/>
      <c r="G23" s="51"/>
      <c r="H23" s="51"/>
      <c r="I23" s="51"/>
      <c r="L23" s="52"/>
      <c r="M23" s="52"/>
      <c r="N23" s="52"/>
      <c r="O23" s="52"/>
      <c r="P23" s="52"/>
      <c r="Q23" s="52"/>
      <c r="R23" s="52"/>
      <c r="S23" s="52"/>
      <c r="T23" s="52"/>
      <c r="U23" s="52"/>
      <c r="V23" s="4"/>
    </row>
    <row r="24" spans="1:22" ht="15.75" customHeight="1" x14ac:dyDescent="0.2">
      <c r="A24" s="51"/>
      <c r="B24" s="51"/>
      <c r="C24" s="51"/>
      <c r="D24" s="51"/>
      <c r="E24" s="51"/>
      <c r="F24" s="51"/>
      <c r="G24" s="51"/>
      <c r="H24" s="51"/>
      <c r="I24" s="51"/>
      <c r="L24" s="52"/>
      <c r="M24" s="52"/>
      <c r="N24" s="52"/>
      <c r="O24" s="52"/>
      <c r="P24" s="52"/>
      <c r="Q24" s="52"/>
      <c r="R24" s="52"/>
      <c r="S24" s="52"/>
      <c r="T24" s="52"/>
      <c r="U24" s="52"/>
      <c r="V24" s="4"/>
    </row>
    <row r="25" spans="1:22" ht="15.75" customHeight="1" x14ac:dyDescent="0.2">
      <c r="A25" s="51"/>
      <c r="B25" s="51"/>
      <c r="C25" s="51"/>
      <c r="D25" s="51"/>
      <c r="E25" s="51"/>
      <c r="F25" s="51"/>
      <c r="G25" s="51"/>
      <c r="H25" s="51"/>
      <c r="I25" s="51"/>
      <c r="L25" s="52"/>
      <c r="M25" s="52"/>
      <c r="N25" s="52"/>
      <c r="O25" s="52"/>
      <c r="P25" s="52"/>
      <c r="Q25" s="52"/>
      <c r="R25" s="52"/>
      <c r="S25" s="52"/>
      <c r="T25" s="52"/>
      <c r="U25" s="52"/>
      <c r="V25" s="4"/>
    </row>
    <row r="26" spans="1:22" ht="15.75" customHeight="1" x14ac:dyDescent="0.2">
      <c r="A26" s="51"/>
      <c r="B26" s="51"/>
      <c r="C26" s="51"/>
      <c r="D26" s="51"/>
      <c r="E26" s="51"/>
      <c r="F26" s="51"/>
      <c r="G26" s="51"/>
      <c r="H26" s="51"/>
      <c r="I26" s="51"/>
      <c r="L26" s="52"/>
      <c r="M26" s="52"/>
      <c r="N26" s="52"/>
      <c r="O26" s="52"/>
      <c r="P26" s="52"/>
      <c r="Q26" s="52"/>
      <c r="R26" s="52"/>
      <c r="S26" s="52"/>
      <c r="T26" s="52"/>
      <c r="U26" s="52"/>
      <c r="V26" s="4"/>
    </row>
    <row r="27" spans="1:22" ht="15.75" customHeight="1" x14ac:dyDescent="0.2">
      <c r="A27" s="51"/>
      <c r="B27" s="51"/>
      <c r="C27" s="51"/>
      <c r="D27" s="51"/>
      <c r="E27" s="51"/>
      <c r="F27" s="51"/>
      <c r="G27" s="51"/>
      <c r="H27" s="51"/>
      <c r="I27" s="51"/>
      <c r="L27" s="52"/>
      <c r="M27" s="52"/>
      <c r="N27" s="52"/>
      <c r="O27" s="52"/>
      <c r="P27" s="52"/>
      <c r="Q27" s="52"/>
      <c r="R27" s="52"/>
      <c r="S27" s="52"/>
      <c r="T27" s="52"/>
      <c r="U27" s="52"/>
      <c r="V27" s="4"/>
    </row>
    <row r="28" spans="1:22" ht="35.25" customHeight="1" x14ac:dyDescent="0.2">
      <c r="A28" s="51"/>
      <c r="B28" s="51"/>
      <c r="C28" s="51"/>
      <c r="D28" s="51"/>
      <c r="E28" s="51"/>
      <c r="F28" s="51"/>
      <c r="G28" s="51"/>
      <c r="H28" s="51"/>
      <c r="I28" s="51"/>
      <c r="L28" s="52"/>
      <c r="M28" s="52"/>
      <c r="N28" s="52"/>
      <c r="O28" s="52"/>
      <c r="P28" s="52"/>
      <c r="Q28" s="52"/>
      <c r="R28" s="52"/>
      <c r="S28" s="52"/>
      <c r="T28" s="52"/>
      <c r="U28" s="52"/>
      <c r="V28" s="4"/>
    </row>
    <row r="29" spans="1:22" ht="15.75" customHeight="1" x14ac:dyDescent="0.2">
      <c r="A29" s="8"/>
      <c r="B29" s="3" t="s">
        <v>7</v>
      </c>
      <c r="C29" s="7"/>
      <c r="D29" s="1" t="s">
        <v>8</v>
      </c>
      <c r="E29" s="6"/>
      <c r="F29" s="31"/>
      <c r="G29" s="29"/>
      <c r="H29" s="30"/>
      <c r="I29"/>
      <c r="K29" s="5"/>
      <c r="M29" s="1"/>
      <c r="N29" s="1"/>
      <c r="O29" s="1"/>
      <c r="P29" s="4"/>
      <c r="Q29" s="4"/>
      <c r="R29" s="1"/>
      <c r="S29" s="3"/>
      <c r="T29" s="16"/>
      <c r="U29" s="4"/>
      <c r="V29"/>
    </row>
    <row r="30" spans="1:22" ht="15.75" customHeight="1" x14ac:dyDescent="0.3">
      <c r="A30" s="8"/>
      <c r="B30" s="35" t="s">
        <v>9</v>
      </c>
      <c r="C30" s="7"/>
      <c r="D30" s="6"/>
      <c r="E30" s="31"/>
      <c r="F30" s="29"/>
      <c r="G30" s="30"/>
      <c r="H30"/>
      <c r="I30"/>
      <c r="J30" s="5"/>
      <c r="L30" s="1"/>
      <c r="M30" s="1"/>
      <c r="N30" s="1"/>
      <c r="O30" s="4"/>
      <c r="P30" s="4"/>
      <c r="Q30" s="1"/>
      <c r="R30" s="3"/>
      <c r="S30" s="2"/>
      <c r="T30" s="4"/>
      <c r="V30"/>
    </row>
    <row r="31" spans="1:22" ht="15.75" customHeight="1" x14ac:dyDescent="0.2">
      <c r="A31" s="8"/>
      <c r="B31" s="3" t="s">
        <v>10</v>
      </c>
      <c r="C31" s="7"/>
      <c r="D31" s="6"/>
      <c r="E31" s="31"/>
      <c r="F31" s="29"/>
      <c r="G31" s="30"/>
      <c r="H31"/>
      <c r="I31"/>
      <c r="J31" s="5"/>
      <c r="L31" s="1"/>
      <c r="M31" s="1"/>
      <c r="N31" s="1"/>
      <c r="O31" s="4"/>
      <c r="P31" s="4"/>
      <c r="Q31" s="1"/>
      <c r="R31" s="3"/>
      <c r="S31" s="2"/>
      <c r="T31" s="4"/>
      <c r="V31"/>
    </row>
    <row r="32" spans="1:22" ht="15.75" customHeight="1" x14ac:dyDescent="0.3">
      <c r="A32" s="8"/>
      <c r="B32" s="35" t="s">
        <v>11</v>
      </c>
      <c r="C32" s="7"/>
      <c r="D32" s="6"/>
      <c r="E32" s="31"/>
      <c r="F32" s="29"/>
      <c r="G32" s="30"/>
      <c r="H32"/>
      <c r="I32"/>
      <c r="J32" s="5"/>
      <c r="L32" s="1"/>
      <c r="M32" s="1"/>
      <c r="N32" s="1"/>
      <c r="O32" s="4"/>
      <c r="P32" s="4"/>
      <c r="Q32" s="1"/>
      <c r="R32" s="3"/>
      <c r="S32" s="2"/>
      <c r="T32" s="4"/>
      <c r="V32"/>
    </row>
    <row r="33" spans="1:22" ht="15.75" customHeight="1" x14ac:dyDescent="0.2">
      <c r="A33" s="8"/>
      <c r="C33" s="6"/>
      <c r="D33" s="7"/>
      <c r="E33" s="6"/>
      <c r="F33" s="6"/>
      <c r="H33" s="29"/>
      <c r="I33" s="30"/>
      <c r="L33" s="5"/>
      <c r="T33" s="6"/>
      <c r="U33" s="7"/>
      <c r="V33" s="5"/>
    </row>
    <row r="34" spans="1:22" ht="15.75" customHeight="1" x14ac:dyDescent="0.2">
      <c r="C34" s="6"/>
      <c r="D34" s="7"/>
      <c r="F34" s="6"/>
      <c r="H34" s="29"/>
      <c r="I34" s="30"/>
      <c r="L34" s="5"/>
      <c r="T34" s="6"/>
      <c r="U34" s="7"/>
      <c r="V34" s="5"/>
    </row>
    <row r="35" spans="1:22" ht="15.75" customHeight="1" x14ac:dyDescent="0.2">
      <c r="C35" s="6"/>
      <c r="D35" s="7"/>
      <c r="F35" s="6"/>
      <c r="H35" s="29"/>
      <c r="I35" s="30"/>
      <c r="L35" s="5"/>
      <c r="T35" s="6"/>
      <c r="U35" s="7"/>
      <c r="V35" s="5"/>
    </row>
    <row r="36" spans="1:22" ht="15.75" customHeight="1" x14ac:dyDescent="0.2">
      <c r="C36" s="6"/>
      <c r="D36" s="7"/>
      <c r="F36" s="6"/>
      <c r="H36" s="29"/>
      <c r="I36" s="30"/>
      <c r="L36" s="5"/>
      <c r="T36" s="6"/>
      <c r="U36" s="7"/>
      <c r="V36" s="5"/>
    </row>
    <row r="37" spans="1:22" ht="15.75" customHeight="1" x14ac:dyDescent="0.2">
      <c r="C37" s="6"/>
      <c r="D37" s="7"/>
      <c r="F37" s="6"/>
      <c r="H37" s="29"/>
      <c r="I37" s="30"/>
      <c r="L37" s="5"/>
      <c r="T37" s="6"/>
      <c r="U37" s="7"/>
      <c r="V37" s="5"/>
    </row>
    <row r="38" spans="1:22" ht="15.75" customHeight="1" x14ac:dyDescent="0.2">
      <c r="C38" s="6"/>
      <c r="D38" s="7"/>
      <c r="F38" s="6"/>
      <c r="H38" s="29"/>
      <c r="I38" s="30"/>
      <c r="L38" s="5"/>
      <c r="T38" s="6"/>
      <c r="U38" s="7"/>
      <c r="V38" s="5"/>
    </row>
    <row r="39" spans="1:22" ht="15.75" customHeight="1" x14ac:dyDescent="0.2">
      <c r="C39" s="6"/>
      <c r="D39" s="7"/>
      <c r="F39" s="6"/>
      <c r="H39" s="29"/>
      <c r="I39" s="30"/>
      <c r="L39" s="5"/>
      <c r="T39" s="6"/>
      <c r="U39" s="7"/>
      <c r="V39" s="5"/>
    </row>
    <row r="40" spans="1:22" ht="15.75" customHeight="1" x14ac:dyDescent="0.2">
      <c r="C40" s="6"/>
      <c r="D40" s="7"/>
      <c r="F40" s="6"/>
      <c r="H40" s="29"/>
      <c r="I40" s="30"/>
      <c r="L40" s="5"/>
      <c r="T40" s="6"/>
      <c r="U40" s="7"/>
      <c r="V40" s="5"/>
    </row>
    <row r="41" spans="1:22" ht="15.75" customHeight="1" x14ac:dyDescent="0.2">
      <c r="C41" s="6"/>
      <c r="D41" s="7"/>
      <c r="F41" s="6"/>
      <c r="H41" s="29"/>
      <c r="I41" s="30"/>
      <c r="L41" s="5"/>
      <c r="T41" s="6"/>
      <c r="U41" s="7"/>
      <c r="V41" s="5"/>
    </row>
    <row r="42" spans="1:22" ht="15.75" customHeight="1" x14ac:dyDescent="0.2">
      <c r="C42" s="6"/>
      <c r="D42" s="7"/>
      <c r="F42" s="6"/>
      <c r="H42" s="29"/>
      <c r="I42" s="30"/>
      <c r="L42" s="5"/>
      <c r="T42" s="6"/>
      <c r="U42" s="7"/>
      <c r="V42" s="5"/>
    </row>
    <row r="43" spans="1:22" ht="15.75" customHeight="1" x14ac:dyDescent="0.2">
      <c r="C43" s="6"/>
      <c r="D43" s="7"/>
      <c r="F43" s="6"/>
      <c r="H43" s="29"/>
      <c r="I43" s="30"/>
      <c r="L43" s="5"/>
      <c r="T43" s="6"/>
      <c r="U43" s="7"/>
      <c r="V43" s="5"/>
    </row>
    <row r="44" spans="1:22" ht="15.75" customHeight="1" x14ac:dyDescent="0.2">
      <c r="C44" s="6"/>
      <c r="D44" s="7"/>
      <c r="F44" s="6"/>
      <c r="H44" s="29"/>
      <c r="I44" s="30"/>
      <c r="L44" s="5"/>
      <c r="T44" s="6"/>
      <c r="U44" s="7"/>
      <c r="V44" s="5"/>
    </row>
    <row r="45" spans="1:22" ht="15.75" customHeight="1" x14ac:dyDescent="0.2">
      <c r="C45" s="6"/>
      <c r="D45" s="7"/>
      <c r="F45" s="6"/>
      <c r="H45" s="29"/>
      <c r="I45" s="30"/>
      <c r="L45" s="5"/>
      <c r="T45" s="6"/>
      <c r="U45" s="7"/>
      <c r="V45" s="5"/>
    </row>
    <row r="46" spans="1:22" ht="15.75" customHeight="1" x14ac:dyDescent="0.2">
      <c r="C46" s="6"/>
      <c r="D46" s="7"/>
      <c r="F46" s="6"/>
      <c r="H46" s="29"/>
      <c r="I46" s="30"/>
      <c r="L46" s="5"/>
      <c r="T46" s="6"/>
      <c r="U46" s="7"/>
      <c r="V46" s="5"/>
    </row>
    <row r="47" spans="1:22" ht="12.75" x14ac:dyDescent="0.2">
      <c r="C47" s="6"/>
      <c r="D47" s="7"/>
      <c r="F47" s="6"/>
      <c r="H47" s="29"/>
      <c r="I47" s="30"/>
      <c r="L47" s="5"/>
      <c r="T47" s="6"/>
      <c r="U47" s="7"/>
      <c r="V47" s="5"/>
    </row>
    <row r="48" spans="1:22" ht="12.75" x14ac:dyDescent="0.2">
      <c r="C48" s="6"/>
      <c r="D48" s="7"/>
      <c r="F48" s="6"/>
      <c r="H48" s="29"/>
      <c r="I48" s="30"/>
      <c r="L48" s="5"/>
      <c r="T48" s="6"/>
      <c r="U48" s="7"/>
      <c r="V48" s="5"/>
    </row>
    <row r="49" spans="3:22" ht="12.75" x14ac:dyDescent="0.2">
      <c r="C49" s="6"/>
      <c r="D49" s="7"/>
      <c r="F49" s="6"/>
      <c r="H49" s="29"/>
      <c r="I49" s="30"/>
      <c r="L49" s="5"/>
      <c r="T49" s="6"/>
      <c r="U49" s="7"/>
      <c r="V49" s="5"/>
    </row>
    <row r="50" spans="3:22" ht="12.75" x14ac:dyDescent="0.2">
      <c r="C50" s="6"/>
      <c r="D50" s="7"/>
      <c r="F50" s="6"/>
      <c r="H50" s="29"/>
      <c r="I50" s="30"/>
      <c r="L50" s="5"/>
      <c r="T50" s="6"/>
      <c r="U50" s="7"/>
      <c r="V50" s="5"/>
    </row>
    <row r="51" spans="3:22" ht="12.75" x14ac:dyDescent="0.2">
      <c r="C51" s="6"/>
      <c r="D51" s="7"/>
      <c r="F51" s="6"/>
      <c r="H51" s="29"/>
      <c r="I51" s="30"/>
      <c r="L51" s="5"/>
      <c r="T51" s="6"/>
      <c r="U51" s="7"/>
      <c r="V51" s="5"/>
    </row>
    <row r="52" spans="3:22" ht="12.75" x14ac:dyDescent="0.2">
      <c r="C52" s="6"/>
      <c r="D52" s="7"/>
      <c r="F52" s="6"/>
      <c r="H52" s="29"/>
      <c r="I52" s="30"/>
      <c r="L52" s="5"/>
      <c r="T52" s="6"/>
      <c r="U52" s="7"/>
      <c r="V52" s="5"/>
    </row>
    <row r="53" spans="3:22" ht="12.75" x14ac:dyDescent="0.2">
      <c r="C53" s="6"/>
      <c r="D53" s="7"/>
      <c r="F53" s="6"/>
      <c r="H53" s="29"/>
      <c r="I53" s="30"/>
      <c r="L53" s="5"/>
      <c r="T53" s="6"/>
      <c r="U53" s="7"/>
      <c r="V53" s="5"/>
    </row>
    <row r="54" spans="3:22" ht="12.75" x14ac:dyDescent="0.2">
      <c r="C54" s="6"/>
      <c r="D54" s="7"/>
      <c r="F54" s="6"/>
      <c r="H54" s="29"/>
      <c r="I54" s="30"/>
      <c r="L54" s="5"/>
      <c r="T54" s="6"/>
      <c r="U54" s="7"/>
      <c r="V54" s="5"/>
    </row>
    <row r="55" spans="3:22" ht="12.75" x14ac:dyDescent="0.2">
      <c r="C55" s="6"/>
      <c r="D55" s="7"/>
      <c r="F55" s="6"/>
      <c r="H55" s="29"/>
      <c r="I55" s="30"/>
      <c r="L55" s="5"/>
      <c r="T55" s="6"/>
      <c r="U55" s="7"/>
      <c r="V55" s="5"/>
    </row>
    <row r="56" spans="3:22" ht="12.75" x14ac:dyDescent="0.2">
      <c r="C56" s="6"/>
      <c r="D56" s="7"/>
      <c r="F56" s="6"/>
      <c r="H56" s="29"/>
      <c r="I56" s="30"/>
      <c r="L56" s="5"/>
      <c r="T56" s="6"/>
      <c r="U56" s="7"/>
      <c r="V56" s="5"/>
    </row>
    <row r="57" spans="3:22" ht="12.75" x14ac:dyDescent="0.2">
      <c r="C57" s="6"/>
      <c r="D57" s="7"/>
      <c r="F57" s="6"/>
      <c r="H57" s="29"/>
      <c r="I57" s="30"/>
      <c r="L57" s="5"/>
      <c r="T57" s="6"/>
      <c r="U57" s="7"/>
      <c r="V57" s="5"/>
    </row>
    <row r="58" spans="3:22" ht="12.75" x14ac:dyDescent="0.2">
      <c r="C58" s="6"/>
      <c r="D58" s="7"/>
      <c r="F58" s="6"/>
      <c r="H58" s="29"/>
      <c r="I58" s="30"/>
      <c r="L58" s="5"/>
      <c r="T58" s="6"/>
      <c r="U58" s="7"/>
      <c r="V58" s="5"/>
    </row>
    <row r="59" spans="3:22" ht="12.75" x14ac:dyDescent="0.2">
      <c r="C59" s="6"/>
      <c r="D59" s="7"/>
      <c r="F59" s="6"/>
      <c r="H59" s="29"/>
      <c r="I59" s="30"/>
      <c r="L59" s="5"/>
      <c r="T59" s="6"/>
      <c r="U59" s="7"/>
      <c r="V59" s="5"/>
    </row>
    <row r="60" spans="3:22" ht="12.75" x14ac:dyDescent="0.2">
      <c r="C60" s="6"/>
      <c r="D60" s="7"/>
      <c r="F60" s="6"/>
      <c r="H60" s="29"/>
      <c r="I60" s="30"/>
      <c r="L60" s="5"/>
      <c r="T60" s="6"/>
      <c r="U60" s="7"/>
      <c r="V60" s="5"/>
    </row>
    <row r="61" spans="3:22" ht="12.75" x14ac:dyDescent="0.2">
      <c r="C61" s="6"/>
      <c r="D61" s="7"/>
      <c r="F61" s="6"/>
      <c r="H61" s="29"/>
      <c r="I61" s="30"/>
      <c r="L61" s="5"/>
      <c r="T61" s="6"/>
      <c r="U61" s="7"/>
      <c r="V61" s="5"/>
    </row>
    <row r="62" spans="3:22" ht="12.75" x14ac:dyDescent="0.2">
      <c r="C62" s="6"/>
      <c r="D62" s="7"/>
      <c r="F62" s="6"/>
      <c r="H62" s="29"/>
      <c r="I62" s="30"/>
      <c r="L62" s="5"/>
      <c r="T62" s="6"/>
      <c r="U62" s="7"/>
      <c r="V62" s="5"/>
    </row>
    <row r="63" spans="3:22" ht="12.75" x14ac:dyDescent="0.2">
      <c r="C63" s="6"/>
      <c r="D63" s="7"/>
      <c r="F63" s="6"/>
      <c r="H63" s="29"/>
      <c r="I63" s="30"/>
      <c r="L63" s="5"/>
      <c r="T63" s="6"/>
      <c r="U63" s="7"/>
      <c r="V63" s="5"/>
    </row>
    <row r="64" spans="3:22" ht="12.75" x14ac:dyDescent="0.2">
      <c r="C64" s="6"/>
      <c r="D64" s="7"/>
      <c r="F64" s="6"/>
      <c r="H64" s="29"/>
      <c r="I64" s="30"/>
      <c r="L64" s="5"/>
      <c r="T64" s="6"/>
      <c r="U64" s="7"/>
      <c r="V64" s="5"/>
    </row>
    <row r="65" spans="3:22" ht="12.75" x14ac:dyDescent="0.2">
      <c r="C65" s="6"/>
      <c r="D65" s="7"/>
      <c r="F65" s="6"/>
      <c r="H65" s="29"/>
      <c r="I65" s="30"/>
      <c r="L65" s="5"/>
      <c r="T65" s="6"/>
      <c r="U65" s="7"/>
      <c r="V65" s="5"/>
    </row>
    <row r="66" spans="3:22" ht="12.75" x14ac:dyDescent="0.2">
      <c r="C66" s="6"/>
      <c r="D66" s="7"/>
      <c r="F66" s="6"/>
      <c r="H66" s="29"/>
      <c r="I66" s="30"/>
      <c r="L66" s="5"/>
      <c r="T66" s="6"/>
      <c r="U66" s="7"/>
      <c r="V66" s="5"/>
    </row>
    <row r="67" spans="3:22" ht="12.75" x14ac:dyDescent="0.2">
      <c r="C67" s="6"/>
      <c r="D67" s="7"/>
      <c r="F67" s="6"/>
      <c r="H67" s="29"/>
      <c r="I67" s="30"/>
      <c r="L67" s="5"/>
      <c r="T67" s="6"/>
      <c r="U67" s="7"/>
      <c r="V67" s="5"/>
    </row>
    <row r="68" spans="3:22" ht="12.75" x14ac:dyDescent="0.2">
      <c r="C68" s="6"/>
      <c r="D68" s="7"/>
      <c r="F68" s="6"/>
      <c r="H68" s="29"/>
      <c r="I68" s="30"/>
      <c r="L68" s="5"/>
      <c r="T68" s="6"/>
      <c r="U68" s="7"/>
      <c r="V68" s="5"/>
    </row>
    <row r="69" spans="3:22" ht="12.75" x14ac:dyDescent="0.2">
      <c r="C69" s="6"/>
      <c r="D69" s="7"/>
      <c r="F69" s="6"/>
      <c r="H69" s="29"/>
      <c r="I69" s="30"/>
      <c r="L69" s="5"/>
      <c r="T69" s="6"/>
      <c r="U69" s="7"/>
      <c r="V69" s="5"/>
    </row>
    <row r="70" spans="3:22" ht="12.75" x14ac:dyDescent="0.2">
      <c r="C70" s="6"/>
      <c r="D70" s="7"/>
      <c r="F70" s="6"/>
      <c r="H70" s="29"/>
      <c r="I70" s="30"/>
      <c r="L70" s="5"/>
      <c r="T70" s="6"/>
      <c r="U70" s="7"/>
      <c r="V70" s="5"/>
    </row>
    <row r="71" spans="3:22" ht="12.75" x14ac:dyDescent="0.2">
      <c r="C71" s="6"/>
      <c r="D71" s="7"/>
      <c r="F71" s="6"/>
      <c r="H71" s="29"/>
      <c r="I71" s="30"/>
      <c r="L71" s="5"/>
      <c r="T71" s="6"/>
      <c r="U71" s="7"/>
      <c r="V71" s="5"/>
    </row>
    <row r="72" spans="3:22" ht="12.75" x14ac:dyDescent="0.2">
      <c r="C72" s="6"/>
      <c r="D72" s="7"/>
      <c r="F72" s="6"/>
      <c r="H72" s="29"/>
      <c r="I72" s="30"/>
      <c r="L72" s="5"/>
      <c r="T72" s="6"/>
      <c r="U72" s="7"/>
      <c r="V72" s="5"/>
    </row>
    <row r="73" spans="3:22" ht="12.75" x14ac:dyDescent="0.2">
      <c r="C73" s="6"/>
      <c r="D73" s="7"/>
      <c r="F73" s="6"/>
      <c r="H73" s="29"/>
      <c r="I73" s="30"/>
      <c r="L73" s="5"/>
      <c r="T73" s="6"/>
      <c r="U73" s="7"/>
      <c r="V73" s="5"/>
    </row>
    <row r="74" spans="3:22" ht="12.75" x14ac:dyDescent="0.2">
      <c r="C74" s="6"/>
      <c r="D74" s="7"/>
      <c r="F74" s="6"/>
      <c r="H74" s="29"/>
      <c r="I74" s="30"/>
      <c r="L74" s="5"/>
      <c r="T74" s="6"/>
      <c r="U74" s="7"/>
      <c r="V74" s="5"/>
    </row>
    <row r="75" spans="3:22" ht="12.75" x14ac:dyDescent="0.2">
      <c r="C75" s="6"/>
      <c r="D75" s="7"/>
      <c r="F75" s="6"/>
      <c r="H75" s="29"/>
      <c r="I75" s="30"/>
      <c r="L75" s="5"/>
      <c r="T75" s="6"/>
      <c r="U75" s="7"/>
      <c r="V75" s="5"/>
    </row>
    <row r="76" spans="3:22" ht="12.75" x14ac:dyDescent="0.2">
      <c r="C76" s="6"/>
      <c r="D76" s="7"/>
      <c r="F76" s="6"/>
      <c r="H76" s="29"/>
      <c r="I76" s="30"/>
      <c r="L76" s="5"/>
      <c r="T76" s="6"/>
      <c r="U76" s="7"/>
      <c r="V76" s="5"/>
    </row>
    <row r="77" spans="3:22" ht="12.75" x14ac:dyDescent="0.2">
      <c r="C77" s="6"/>
      <c r="D77" s="7"/>
      <c r="F77" s="6"/>
      <c r="H77" s="29"/>
      <c r="I77" s="30"/>
      <c r="L77" s="5"/>
      <c r="T77" s="6"/>
      <c r="U77" s="7"/>
      <c r="V77" s="5"/>
    </row>
    <row r="78" spans="3:22" ht="12.75" x14ac:dyDescent="0.2">
      <c r="C78" s="6"/>
      <c r="D78" s="7"/>
      <c r="F78" s="6"/>
      <c r="H78" s="29"/>
      <c r="I78" s="30"/>
      <c r="L78" s="5"/>
      <c r="T78" s="6"/>
      <c r="U78" s="7"/>
      <c r="V78" s="5"/>
    </row>
    <row r="79" spans="3:22" ht="12.75" x14ac:dyDescent="0.2">
      <c r="C79" s="6"/>
      <c r="D79" s="7"/>
      <c r="F79" s="6"/>
      <c r="H79" s="29"/>
      <c r="I79" s="30"/>
      <c r="L79" s="5"/>
      <c r="T79" s="6"/>
      <c r="U79" s="7"/>
      <c r="V79" s="5"/>
    </row>
    <row r="80" spans="3:22" ht="12.75" x14ac:dyDescent="0.2">
      <c r="C80" s="6"/>
      <c r="D80" s="7"/>
      <c r="F80" s="6"/>
      <c r="H80" s="29"/>
      <c r="I80" s="30"/>
      <c r="L80" s="5"/>
      <c r="T80" s="6"/>
      <c r="U80" s="7"/>
      <c r="V80" s="5"/>
    </row>
    <row r="81" spans="3:22" ht="12.75" x14ac:dyDescent="0.2">
      <c r="C81" s="6"/>
      <c r="D81" s="7"/>
      <c r="F81" s="6"/>
      <c r="H81" s="29"/>
      <c r="I81" s="30"/>
      <c r="L81" s="5"/>
      <c r="T81" s="6"/>
      <c r="U81" s="7"/>
      <c r="V81" s="5"/>
    </row>
    <row r="82" spans="3:22" ht="12.75" x14ac:dyDescent="0.2">
      <c r="C82" s="6"/>
      <c r="D82" s="7"/>
      <c r="F82" s="6"/>
      <c r="H82" s="29"/>
      <c r="I82" s="30"/>
      <c r="L82" s="5"/>
      <c r="T82" s="6"/>
      <c r="U82" s="7"/>
      <c r="V82" s="5"/>
    </row>
    <row r="83" spans="3:22" ht="12.75" x14ac:dyDescent="0.2">
      <c r="C83" s="6"/>
      <c r="D83" s="7"/>
      <c r="F83" s="6"/>
      <c r="H83" s="29"/>
      <c r="I83" s="30"/>
      <c r="L83" s="5"/>
      <c r="T83" s="6"/>
      <c r="U83" s="7"/>
      <c r="V83" s="5"/>
    </row>
    <row r="84" spans="3:22" ht="12.75" x14ac:dyDescent="0.2">
      <c r="C84" s="6"/>
      <c r="D84" s="7"/>
      <c r="F84" s="6"/>
      <c r="H84" s="29"/>
      <c r="I84" s="30"/>
      <c r="L84" s="5"/>
      <c r="T84" s="6"/>
      <c r="U84" s="7"/>
      <c r="V84" s="5"/>
    </row>
    <row r="85" spans="3:22" ht="12.75" x14ac:dyDescent="0.2">
      <c r="C85" s="6"/>
      <c r="D85" s="7"/>
      <c r="F85" s="6"/>
      <c r="H85" s="29"/>
      <c r="I85" s="30"/>
      <c r="L85" s="5"/>
      <c r="T85" s="6"/>
      <c r="U85" s="7"/>
      <c r="V85" s="5"/>
    </row>
    <row r="86" spans="3:22" ht="12.75" x14ac:dyDescent="0.2">
      <c r="C86" s="6"/>
      <c r="D86" s="7"/>
      <c r="F86" s="6"/>
      <c r="H86" s="29"/>
      <c r="I86" s="30"/>
      <c r="L86" s="5"/>
      <c r="T86" s="6"/>
      <c r="U86" s="7"/>
      <c r="V86" s="5"/>
    </row>
    <row r="87" spans="3:22" ht="12.75" x14ac:dyDescent="0.2">
      <c r="C87" s="6"/>
      <c r="D87" s="7"/>
      <c r="F87" s="6"/>
      <c r="H87" s="29"/>
      <c r="I87" s="30"/>
      <c r="L87" s="5"/>
      <c r="T87" s="6"/>
      <c r="U87" s="7"/>
      <c r="V87" s="5"/>
    </row>
    <row r="88" spans="3:22" ht="12.75" x14ac:dyDescent="0.2">
      <c r="C88" s="6"/>
      <c r="D88" s="7"/>
      <c r="F88" s="6"/>
      <c r="H88" s="29"/>
      <c r="I88" s="30"/>
      <c r="L88" s="5"/>
      <c r="T88" s="6"/>
      <c r="U88" s="7"/>
      <c r="V88" s="5"/>
    </row>
    <row r="89" spans="3:22" ht="12.75" x14ac:dyDescent="0.2">
      <c r="C89" s="6"/>
      <c r="D89" s="7"/>
      <c r="F89" s="6"/>
      <c r="H89" s="29"/>
      <c r="I89" s="30"/>
      <c r="L89" s="5"/>
      <c r="T89" s="6"/>
      <c r="U89" s="7"/>
      <c r="V89" s="5"/>
    </row>
    <row r="90" spans="3:22" ht="12.75" x14ac:dyDescent="0.2">
      <c r="C90" s="6"/>
      <c r="D90" s="7"/>
      <c r="F90" s="6"/>
      <c r="H90" s="29"/>
      <c r="I90" s="30"/>
      <c r="L90" s="5"/>
      <c r="T90" s="6"/>
      <c r="U90" s="7"/>
      <c r="V90" s="5"/>
    </row>
    <row r="91" spans="3:22" ht="12.75" x14ac:dyDescent="0.2">
      <c r="C91" s="6"/>
      <c r="D91" s="7"/>
      <c r="F91" s="6"/>
      <c r="H91" s="29"/>
      <c r="I91" s="30"/>
      <c r="L91" s="5"/>
      <c r="T91" s="6"/>
      <c r="U91" s="7"/>
      <c r="V91" s="5"/>
    </row>
    <row r="92" spans="3:22" ht="12.75" x14ac:dyDescent="0.2">
      <c r="C92" s="6"/>
      <c r="D92" s="7"/>
      <c r="F92" s="6"/>
      <c r="H92" s="29"/>
      <c r="I92" s="30"/>
      <c r="L92" s="5"/>
      <c r="T92" s="6"/>
      <c r="U92" s="7"/>
      <c r="V92" s="5"/>
    </row>
    <row r="93" spans="3:22" ht="12.75" x14ac:dyDescent="0.2">
      <c r="C93" s="6"/>
      <c r="D93" s="7"/>
      <c r="F93" s="6"/>
      <c r="H93" s="29"/>
      <c r="I93" s="30"/>
      <c r="L93" s="5"/>
      <c r="T93" s="6"/>
      <c r="U93" s="7"/>
      <c r="V93" s="5"/>
    </row>
    <row r="94" spans="3:22" ht="12.75" x14ac:dyDescent="0.2">
      <c r="C94" s="6"/>
      <c r="D94" s="7"/>
      <c r="F94" s="6"/>
      <c r="H94" s="29"/>
      <c r="I94" s="30"/>
      <c r="L94" s="5"/>
      <c r="T94" s="6"/>
      <c r="U94" s="7"/>
      <c r="V94" s="5"/>
    </row>
    <row r="95" spans="3:22" ht="12.75" x14ac:dyDescent="0.2">
      <c r="C95" s="6"/>
      <c r="D95" s="7"/>
      <c r="F95" s="6"/>
      <c r="H95" s="29"/>
      <c r="I95" s="30"/>
      <c r="L95" s="5"/>
      <c r="T95" s="6"/>
      <c r="U95" s="7"/>
      <c r="V95" s="5"/>
    </row>
    <row r="96" spans="3:22" ht="12.75" x14ac:dyDescent="0.2">
      <c r="C96" s="6"/>
      <c r="D96" s="7"/>
      <c r="F96" s="6"/>
      <c r="H96" s="29"/>
      <c r="I96" s="30"/>
      <c r="L96" s="5"/>
      <c r="T96" s="6"/>
      <c r="U96" s="7"/>
      <c r="V96" s="5"/>
    </row>
    <row r="97" spans="3:22" ht="12.75" x14ac:dyDescent="0.2">
      <c r="C97" s="6"/>
      <c r="D97" s="7"/>
      <c r="F97" s="6"/>
      <c r="H97" s="29"/>
      <c r="I97" s="30"/>
      <c r="L97" s="5"/>
      <c r="T97" s="6"/>
      <c r="U97" s="7"/>
      <c r="V97" s="5"/>
    </row>
    <row r="98" spans="3:22" ht="12.75" x14ac:dyDescent="0.2">
      <c r="C98" s="6"/>
      <c r="D98" s="7"/>
      <c r="F98" s="6"/>
      <c r="H98" s="29"/>
      <c r="I98" s="30"/>
      <c r="L98" s="5"/>
      <c r="T98" s="6"/>
      <c r="U98" s="7"/>
      <c r="V98" s="5"/>
    </row>
    <row r="99" spans="3:22" ht="12.75" x14ac:dyDescent="0.2">
      <c r="C99" s="6"/>
      <c r="D99" s="7"/>
      <c r="F99" s="6"/>
      <c r="H99" s="29"/>
      <c r="I99" s="30"/>
      <c r="L99" s="5"/>
      <c r="T99" s="6"/>
      <c r="U99" s="7"/>
      <c r="V99" s="5"/>
    </row>
    <row r="100" spans="3:22" ht="12.75" x14ac:dyDescent="0.2">
      <c r="C100" s="6"/>
      <c r="D100" s="7"/>
      <c r="F100" s="6"/>
      <c r="H100" s="29"/>
      <c r="I100" s="30"/>
      <c r="L100" s="5"/>
      <c r="T100" s="6"/>
      <c r="U100" s="7"/>
      <c r="V100" s="5"/>
    </row>
    <row r="101" spans="3:22" ht="12.75" x14ac:dyDescent="0.2">
      <c r="C101" s="6"/>
      <c r="D101" s="7"/>
      <c r="F101" s="6"/>
      <c r="H101" s="29"/>
      <c r="I101" s="30"/>
      <c r="L101" s="5"/>
      <c r="T101" s="6"/>
      <c r="U101" s="7"/>
      <c r="V101" s="5"/>
    </row>
    <row r="102" spans="3:22" ht="12.75" x14ac:dyDescent="0.2">
      <c r="C102" s="6"/>
      <c r="D102" s="7"/>
      <c r="F102" s="6"/>
      <c r="H102" s="29"/>
      <c r="I102" s="30"/>
      <c r="L102" s="5"/>
      <c r="T102" s="6"/>
      <c r="U102" s="7"/>
      <c r="V102" s="5"/>
    </row>
    <row r="103" spans="3:22" ht="12.75" x14ac:dyDescent="0.2">
      <c r="C103" s="6"/>
      <c r="D103" s="7"/>
      <c r="F103" s="6"/>
      <c r="H103" s="29"/>
      <c r="I103" s="30"/>
      <c r="L103" s="5"/>
      <c r="T103" s="6"/>
      <c r="U103" s="7"/>
      <c r="V103" s="5"/>
    </row>
    <row r="104" spans="3:22" ht="12.75" x14ac:dyDescent="0.2">
      <c r="C104" s="6"/>
      <c r="D104" s="7"/>
      <c r="F104" s="6"/>
      <c r="H104" s="29"/>
      <c r="I104" s="30"/>
      <c r="L104" s="5"/>
      <c r="T104" s="6"/>
      <c r="U104" s="7"/>
      <c r="V104" s="5"/>
    </row>
    <row r="105" spans="3:22" ht="12.75" x14ac:dyDescent="0.2">
      <c r="C105" s="6"/>
      <c r="D105" s="7"/>
      <c r="F105" s="6"/>
      <c r="H105" s="29"/>
      <c r="I105" s="30"/>
      <c r="L105" s="5"/>
      <c r="T105" s="6"/>
      <c r="U105" s="7"/>
      <c r="V105" s="5"/>
    </row>
    <row r="106" spans="3:22" ht="12.75" x14ac:dyDescent="0.2">
      <c r="C106" s="6"/>
      <c r="D106" s="7"/>
      <c r="F106" s="6"/>
      <c r="H106" s="29"/>
      <c r="I106" s="30"/>
      <c r="L106" s="5"/>
      <c r="T106" s="6"/>
      <c r="U106" s="7"/>
      <c r="V106" s="5"/>
    </row>
    <row r="107" spans="3:22" ht="12.75" x14ac:dyDescent="0.2">
      <c r="C107" s="6"/>
      <c r="D107" s="7"/>
      <c r="F107" s="6"/>
      <c r="H107" s="29"/>
      <c r="I107" s="30"/>
      <c r="L107" s="5"/>
      <c r="T107" s="6"/>
      <c r="U107" s="7"/>
      <c r="V107" s="5"/>
    </row>
    <row r="108" spans="3:22" ht="12.75" x14ac:dyDescent="0.2">
      <c r="C108" s="6"/>
      <c r="D108" s="7"/>
      <c r="F108" s="6"/>
      <c r="H108" s="29"/>
      <c r="I108" s="30"/>
      <c r="L108" s="5"/>
      <c r="T108" s="6"/>
      <c r="U108" s="7"/>
      <c r="V108" s="5"/>
    </row>
    <row r="109" spans="3:22" ht="12.75" x14ac:dyDescent="0.2">
      <c r="C109" s="6"/>
      <c r="D109" s="7"/>
      <c r="F109" s="6"/>
      <c r="H109" s="29"/>
      <c r="I109" s="30"/>
      <c r="L109" s="5"/>
      <c r="T109" s="6"/>
      <c r="U109" s="7"/>
      <c r="V109" s="5"/>
    </row>
    <row r="110" spans="3:22" ht="12.75" x14ac:dyDescent="0.2">
      <c r="C110" s="6"/>
      <c r="D110" s="7"/>
      <c r="F110" s="6"/>
      <c r="H110" s="29"/>
      <c r="I110" s="30"/>
      <c r="L110" s="5"/>
      <c r="T110" s="6"/>
      <c r="U110" s="7"/>
      <c r="V110" s="5"/>
    </row>
    <row r="111" spans="3:22" ht="12.75" x14ac:dyDescent="0.2">
      <c r="C111" s="6"/>
      <c r="D111" s="7"/>
      <c r="F111" s="6"/>
      <c r="H111" s="29"/>
      <c r="I111" s="30"/>
      <c r="L111" s="5"/>
      <c r="T111" s="6"/>
      <c r="U111" s="7"/>
      <c r="V111" s="5"/>
    </row>
    <row r="112" spans="3:22" ht="12.75" x14ac:dyDescent="0.2">
      <c r="C112" s="6"/>
      <c r="D112" s="7"/>
      <c r="F112" s="6"/>
      <c r="H112" s="29"/>
      <c r="I112" s="30"/>
      <c r="L112" s="5"/>
      <c r="T112" s="6"/>
      <c r="U112" s="7"/>
      <c r="V112" s="5"/>
    </row>
    <row r="113" spans="3:22" ht="12.75" x14ac:dyDescent="0.2">
      <c r="C113" s="6"/>
      <c r="D113" s="7"/>
      <c r="F113" s="6"/>
      <c r="H113" s="29"/>
      <c r="I113" s="30"/>
      <c r="L113" s="5"/>
      <c r="T113" s="6"/>
      <c r="U113" s="7"/>
      <c r="V113" s="5"/>
    </row>
    <row r="114" spans="3:22" ht="12.75" x14ac:dyDescent="0.2">
      <c r="C114" s="6"/>
      <c r="D114" s="7"/>
      <c r="F114" s="6"/>
      <c r="H114" s="29"/>
      <c r="I114" s="30"/>
      <c r="L114" s="5"/>
      <c r="T114" s="6"/>
      <c r="U114" s="7"/>
      <c r="V114" s="5"/>
    </row>
    <row r="115" spans="3:22" ht="12.75" x14ac:dyDescent="0.2">
      <c r="C115" s="6"/>
      <c r="D115" s="7"/>
      <c r="F115" s="6"/>
      <c r="H115" s="29"/>
      <c r="I115" s="30"/>
      <c r="L115" s="5"/>
      <c r="T115" s="6"/>
      <c r="U115" s="7"/>
      <c r="V115" s="5"/>
    </row>
    <row r="116" spans="3:22" ht="12.75" x14ac:dyDescent="0.2">
      <c r="C116" s="6"/>
      <c r="D116" s="7"/>
      <c r="F116" s="6"/>
      <c r="H116" s="29"/>
      <c r="I116" s="30"/>
      <c r="L116" s="5"/>
      <c r="T116" s="6"/>
      <c r="U116" s="7"/>
      <c r="V116" s="5"/>
    </row>
    <row r="117" spans="3:22" ht="12.75" x14ac:dyDescent="0.2">
      <c r="C117" s="6"/>
      <c r="D117" s="7"/>
      <c r="F117" s="6"/>
      <c r="H117" s="29"/>
      <c r="I117" s="30"/>
      <c r="L117" s="5"/>
      <c r="T117" s="6"/>
      <c r="U117" s="7"/>
      <c r="V117" s="5"/>
    </row>
    <row r="118" spans="3:22" ht="12.75" x14ac:dyDescent="0.2">
      <c r="C118" s="6"/>
      <c r="D118" s="7"/>
      <c r="F118" s="6"/>
      <c r="H118" s="29"/>
      <c r="I118" s="30"/>
      <c r="L118" s="5"/>
      <c r="T118" s="6"/>
      <c r="U118" s="7"/>
      <c r="V118" s="5"/>
    </row>
    <row r="119" spans="3:22" ht="12.75" x14ac:dyDescent="0.2">
      <c r="C119" s="6"/>
      <c r="D119" s="7"/>
      <c r="F119" s="6"/>
      <c r="H119" s="29"/>
      <c r="I119" s="30"/>
      <c r="L119" s="5"/>
      <c r="T119" s="6"/>
      <c r="U119" s="7"/>
      <c r="V119" s="5"/>
    </row>
    <row r="120" spans="3:22" ht="12.75" x14ac:dyDescent="0.2">
      <c r="C120" s="6"/>
      <c r="D120" s="7"/>
      <c r="F120" s="6"/>
      <c r="H120" s="29"/>
      <c r="I120" s="30"/>
      <c r="L120" s="5"/>
      <c r="T120" s="6"/>
      <c r="U120" s="7"/>
      <c r="V120" s="5"/>
    </row>
    <row r="121" spans="3:22" ht="12.75" x14ac:dyDescent="0.2">
      <c r="C121" s="6"/>
      <c r="D121" s="7"/>
      <c r="F121" s="6"/>
      <c r="H121" s="29"/>
      <c r="I121" s="30"/>
      <c r="L121" s="5"/>
      <c r="T121" s="6"/>
      <c r="U121" s="7"/>
      <c r="V121" s="5"/>
    </row>
    <row r="122" spans="3:22" ht="12.75" x14ac:dyDescent="0.2">
      <c r="C122" s="6"/>
      <c r="D122" s="7"/>
      <c r="F122" s="6"/>
      <c r="H122" s="29"/>
      <c r="I122" s="30"/>
      <c r="L122" s="5"/>
      <c r="T122" s="6"/>
      <c r="U122" s="7"/>
      <c r="V122" s="5"/>
    </row>
    <row r="123" spans="3:22" ht="12.75" x14ac:dyDescent="0.2">
      <c r="C123" s="6"/>
      <c r="D123" s="7"/>
      <c r="F123" s="6"/>
      <c r="H123" s="29"/>
      <c r="I123" s="30"/>
      <c r="L123" s="5"/>
      <c r="T123" s="6"/>
      <c r="U123" s="7"/>
      <c r="V123" s="5"/>
    </row>
    <row r="124" spans="3:22" ht="12.75" x14ac:dyDescent="0.2">
      <c r="C124" s="6"/>
      <c r="D124" s="7"/>
      <c r="F124" s="6"/>
      <c r="H124" s="29"/>
      <c r="I124" s="30"/>
      <c r="L124" s="5"/>
      <c r="T124" s="6"/>
      <c r="U124" s="7"/>
      <c r="V124" s="5"/>
    </row>
    <row r="125" spans="3:22" ht="12.75" x14ac:dyDescent="0.2">
      <c r="C125" s="6"/>
      <c r="D125" s="7"/>
      <c r="F125" s="6"/>
      <c r="H125" s="29"/>
      <c r="I125" s="30"/>
      <c r="L125" s="5"/>
      <c r="T125" s="6"/>
      <c r="U125" s="7"/>
      <c r="V125" s="5"/>
    </row>
    <row r="126" spans="3:22" ht="12.75" x14ac:dyDescent="0.2">
      <c r="C126" s="6"/>
      <c r="D126" s="7"/>
      <c r="F126" s="6"/>
      <c r="H126" s="29"/>
      <c r="I126" s="30"/>
      <c r="L126" s="5"/>
      <c r="T126" s="6"/>
      <c r="U126" s="7"/>
      <c r="V126" s="5"/>
    </row>
    <row r="127" spans="3:22" ht="12.75" x14ac:dyDescent="0.2">
      <c r="C127" s="6"/>
      <c r="D127" s="7"/>
      <c r="F127" s="6"/>
      <c r="H127" s="29"/>
      <c r="I127" s="30"/>
      <c r="L127" s="5"/>
      <c r="T127" s="6"/>
      <c r="U127" s="7"/>
      <c r="V127" s="5"/>
    </row>
    <row r="128" spans="3:22" ht="12.75" x14ac:dyDescent="0.2">
      <c r="C128" s="6"/>
      <c r="D128" s="7"/>
      <c r="F128" s="6"/>
      <c r="H128" s="29"/>
      <c r="I128" s="30"/>
      <c r="L128" s="5"/>
      <c r="T128" s="6"/>
      <c r="U128" s="7"/>
      <c r="V128" s="5"/>
    </row>
    <row r="129" spans="3:22" ht="12.75" x14ac:dyDescent="0.2">
      <c r="C129" s="6"/>
      <c r="D129" s="7"/>
      <c r="F129" s="6"/>
      <c r="H129" s="29"/>
      <c r="I129" s="30"/>
      <c r="L129" s="5"/>
      <c r="T129" s="6"/>
      <c r="U129" s="7"/>
      <c r="V129" s="5"/>
    </row>
    <row r="130" spans="3:22" ht="12.75" x14ac:dyDescent="0.2">
      <c r="C130" s="6"/>
      <c r="D130" s="7"/>
      <c r="F130" s="6"/>
      <c r="H130" s="29"/>
      <c r="I130" s="30"/>
      <c r="L130" s="5"/>
      <c r="T130" s="6"/>
      <c r="U130" s="7"/>
      <c r="V130" s="5"/>
    </row>
    <row r="131" spans="3:22" ht="12.75" x14ac:dyDescent="0.2">
      <c r="C131" s="6"/>
      <c r="D131" s="7"/>
      <c r="F131" s="6"/>
      <c r="H131" s="29"/>
      <c r="I131" s="30"/>
      <c r="L131" s="5"/>
      <c r="T131" s="6"/>
      <c r="U131" s="7"/>
      <c r="V131" s="5"/>
    </row>
    <row r="132" spans="3:22" ht="12.75" x14ac:dyDescent="0.2">
      <c r="C132" s="6"/>
      <c r="D132" s="7"/>
      <c r="F132" s="6"/>
      <c r="H132" s="29"/>
      <c r="I132" s="30"/>
      <c r="L132" s="5"/>
      <c r="T132" s="6"/>
      <c r="U132" s="7"/>
      <c r="V132" s="5"/>
    </row>
    <row r="133" spans="3:22" ht="12.75" x14ac:dyDescent="0.2">
      <c r="C133" s="6"/>
      <c r="D133" s="7"/>
      <c r="F133" s="6"/>
      <c r="H133" s="29"/>
      <c r="I133" s="30"/>
      <c r="L133" s="5"/>
      <c r="T133" s="6"/>
      <c r="U133" s="7"/>
      <c r="V133" s="5"/>
    </row>
    <row r="134" spans="3:22" ht="12.75" x14ac:dyDescent="0.2">
      <c r="C134" s="6"/>
      <c r="D134" s="7"/>
      <c r="F134" s="6"/>
      <c r="H134" s="29"/>
      <c r="I134" s="30"/>
      <c r="L134" s="5"/>
      <c r="T134" s="6"/>
      <c r="U134" s="7"/>
      <c r="V134" s="5"/>
    </row>
    <row r="135" spans="3:22" ht="12.75" x14ac:dyDescent="0.2">
      <c r="C135" s="6"/>
      <c r="D135" s="7"/>
      <c r="F135" s="6"/>
      <c r="H135" s="29"/>
      <c r="I135" s="30"/>
      <c r="L135" s="5"/>
      <c r="T135" s="6"/>
      <c r="U135" s="7"/>
      <c r="V135" s="5"/>
    </row>
    <row r="136" spans="3:22" ht="12.75" x14ac:dyDescent="0.2">
      <c r="C136" s="6"/>
      <c r="D136" s="7"/>
      <c r="F136" s="6"/>
      <c r="H136" s="29"/>
      <c r="I136" s="30"/>
      <c r="L136" s="5"/>
      <c r="T136" s="6"/>
      <c r="U136" s="7"/>
      <c r="V136" s="5"/>
    </row>
    <row r="137" spans="3:22" ht="12.75" x14ac:dyDescent="0.2">
      <c r="C137" s="6"/>
      <c r="D137" s="7"/>
      <c r="F137" s="6"/>
      <c r="H137" s="29"/>
      <c r="I137" s="30"/>
      <c r="L137" s="5"/>
      <c r="T137" s="6"/>
      <c r="U137" s="7"/>
      <c r="V137" s="5"/>
    </row>
    <row r="138" spans="3:22" ht="12.75" x14ac:dyDescent="0.2">
      <c r="C138" s="6"/>
      <c r="D138" s="7"/>
      <c r="F138" s="6"/>
      <c r="H138" s="29"/>
      <c r="I138" s="30"/>
      <c r="L138" s="5"/>
      <c r="T138" s="6"/>
      <c r="U138" s="7"/>
      <c r="V138" s="5"/>
    </row>
    <row r="139" spans="3:22" ht="12.75" x14ac:dyDescent="0.2">
      <c r="C139" s="6"/>
      <c r="D139" s="7"/>
      <c r="F139" s="6"/>
      <c r="H139" s="29"/>
      <c r="I139" s="30"/>
      <c r="L139" s="5"/>
      <c r="T139" s="6"/>
      <c r="U139" s="7"/>
      <c r="V139" s="5"/>
    </row>
    <row r="140" spans="3:22" ht="12.75" x14ac:dyDescent="0.2">
      <c r="C140" s="6"/>
      <c r="D140" s="7"/>
      <c r="F140" s="6"/>
      <c r="H140" s="29"/>
      <c r="I140" s="30"/>
      <c r="L140" s="5"/>
      <c r="T140" s="6"/>
      <c r="U140" s="7"/>
      <c r="V140" s="5"/>
    </row>
    <row r="141" spans="3:22" ht="12.75" x14ac:dyDescent="0.2">
      <c r="C141" s="6"/>
      <c r="D141" s="7"/>
      <c r="F141" s="6"/>
      <c r="H141" s="29"/>
      <c r="I141" s="30"/>
      <c r="L141" s="5"/>
      <c r="T141" s="6"/>
      <c r="U141" s="7"/>
      <c r="V141" s="5"/>
    </row>
    <row r="142" spans="3:22" ht="12.75" x14ac:dyDescent="0.2">
      <c r="C142" s="6"/>
      <c r="D142" s="7"/>
      <c r="F142" s="6"/>
      <c r="H142" s="29"/>
      <c r="I142" s="30"/>
      <c r="L142" s="5"/>
      <c r="T142" s="6"/>
      <c r="U142" s="7"/>
      <c r="V142" s="5"/>
    </row>
    <row r="143" spans="3:22" ht="12.75" x14ac:dyDescent="0.2">
      <c r="C143" s="6"/>
      <c r="D143" s="7"/>
      <c r="F143" s="6"/>
      <c r="H143" s="29"/>
      <c r="I143" s="30"/>
      <c r="L143" s="5"/>
      <c r="T143" s="6"/>
      <c r="U143" s="7"/>
      <c r="V143" s="5"/>
    </row>
    <row r="144" spans="3:22" ht="12.75" x14ac:dyDescent="0.2">
      <c r="C144" s="6"/>
      <c r="D144" s="7"/>
      <c r="F144" s="6"/>
      <c r="H144" s="29"/>
      <c r="I144" s="30"/>
      <c r="L144" s="5"/>
      <c r="T144" s="6"/>
      <c r="U144" s="7"/>
      <c r="V144" s="5"/>
    </row>
    <row r="145" spans="3:22" ht="12.75" x14ac:dyDescent="0.2">
      <c r="C145" s="6"/>
      <c r="D145" s="7"/>
      <c r="F145" s="6"/>
      <c r="H145" s="29"/>
      <c r="I145" s="30"/>
      <c r="L145" s="5"/>
      <c r="T145" s="6"/>
      <c r="U145" s="7"/>
      <c r="V145" s="5"/>
    </row>
    <row r="146" spans="3:22" ht="12.75" x14ac:dyDescent="0.2">
      <c r="C146" s="6"/>
      <c r="D146" s="7"/>
      <c r="F146" s="6"/>
      <c r="H146" s="29"/>
      <c r="I146" s="30"/>
      <c r="L146" s="5"/>
      <c r="T146" s="6"/>
      <c r="U146" s="7"/>
      <c r="V146" s="5"/>
    </row>
    <row r="147" spans="3:22" ht="12.75" x14ac:dyDescent="0.2">
      <c r="C147" s="6"/>
      <c r="D147" s="7"/>
      <c r="F147" s="6"/>
      <c r="H147" s="29"/>
      <c r="I147" s="30"/>
      <c r="L147" s="5"/>
      <c r="T147" s="6"/>
      <c r="U147" s="7"/>
      <c r="V147" s="5"/>
    </row>
    <row r="148" spans="3:22" ht="12.75" x14ac:dyDescent="0.2">
      <c r="C148" s="6"/>
      <c r="D148" s="7"/>
      <c r="F148" s="6"/>
      <c r="H148" s="29"/>
      <c r="I148" s="30"/>
      <c r="L148" s="5"/>
      <c r="T148" s="6"/>
      <c r="U148" s="7"/>
      <c r="V148" s="5"/>
    </row>
    <row r="149" spans="3:22" ht="12.75" x14ac:dyDescent="0.2">
      <c r="C149" s="6"/>
      <c r="D149" s="7"/>
      <c r="F149" s="6"/>
      <c r="H149" s="29"/>
      <c r="I149" s="30"/>
      <c r="L149" s="5"/>
      <c r="T149" s="6"/>
      <c r="U149" s="7"/>
      <c r="V149" s="5"/>
    </row>
    <row r="150" spans="3:22" ht="12.75" x14ac:dyDescent="0.2">
      <c r="C150" s="6"/>
      <c r="D150" s="7"/>
      <c r="F150" s="6"/>
      <c r="H150" s="29"/>
      <c r="I150" s="30"/>
      <c r="L150" s="5"/>
      <c r="T150" s="6"/>
      <c r="U150" s="7"/>
      <c r="V150" s="5"/>
    </row>
    <row r="151" spans="3:22" ht="12.75" x14ac:dyDescent="0.2">
      <c r="C151" s="6"/>
      <c r="D151" s="7"/>
      <c r="F151" s="6"/>
      <c r="H151" s="29"/>
      <c r="I151" s="30"/>
      <c r="L151" s="5"/>
      <c r="T151" s="6"/>
      <c r="U151" s="7"/>
      <c r="V151" s="5"/>
    </row>
    <row r="152" spans="3:22" ht="12.75" x14ac:dyDescent="0.2">
      <c r="C152" s="6"/>
      <c r="D152" s="7"/>
      <c r="F152" s="6"/>
      <c r="H152" s="29"/>
      <c r="I152" s="30"/>
      <c r="L152" s="5"/>
      <c r="T152" s="6"/>
      <c r="U152" s="7"/>
      <c r="V152" s="5"/>
    </row>
    <row r="153" spans="3:22" ht="12.75" x14ac:dyDescent="0.2">
      <c r="C153" s="6"/>
      <c r="D153" s="7"/>
      <c r="F153" s="6"/>
      <c r="H153" s="29"/>
      <c r="I153" s="30"/>
      <c r="L153" s="5"/>
      <c r="T153" s="6"/>
      <c r="U153" s="7"/>
      <c r="V153" s="5"/>
    </row>
    <row r="154" spans="3:22" ht="12.75" x14ac:dyDescent="0.2">
      <c r="C154" s="6"/>
      <c r="D154" s="7"/>
      <c r="F154" s="6"/>
      <c r="H154" s="29"/>
      <c r="I154" s="30"/>
      <c r="L154" s="5"/>
      <c r="T154" s="6"/>
      <c r="U154" s="7"/>
      <c r="V154" s="5"/>
    </row>
    <row r="155" spans="3:22" ht="12.75" x14ac:dyDescent="0.2">
      <c r="C155" s="6"/>
      <c r="D155" s="7"/>
      <c r="F155" s="6"/>
      <c r="H155" s="29"/>
      <c r="I155" s="30"/>
      <c r="L155" s="5"/>
      <c r="T155" s="6"/>
      <c r="U155" s="7"/>
      <c r="V155" s="5"/>
    </row>
    <row r="156" spans="3:22" ht="12.75" x14ac:dyDescent="0.2">
      <c r="C156" s="6"/>
      <c r="D156" s="7"/>
      <c r="F156" s="6"/>
      <c r="H156" s="29"/>
      <c r="I156" s="30"/>
      <c r="L156" s="5"/>
      <c r="T156" s="6"/>
      <c r="U156" s="7"/>
      <c r="V156" s="5"/>
    </row>
    <row r="157" spans="3:22" ht="12.75" x14ac:dyDescent="0.2">
      <c r="C157" s="6"/>
      <c r="D157" s="7"/>
      <c r="F157" s="6"/>
      <c r="H157" s="29"/>
      <c r="I157" s="30"/>
      <c r="L157" s="5"/>
      <c r="T157" s="6"/>
      <c r="U157" s="7"/>
      <c r="V157" s="5"/>
    </row>
    <row r="158" spans="3:22" ht="12.75" x14ac:dyDescent="0.2">
      <c r="C158" s="6"/>
      <c r="D158" s="7"/>
      <c r="F158" s="6"/>
      <c r="H158" s="29"/>
      <c r="I158" s="30"/>
      <c r="L158" s="5"/>
      <c r="T158" s="6"/>
      <c r="U158" s="7"/>
      <c r="V158" s="5"/>
    </row>
    <row r="159" spans="3:22" ht="12.75" x14ac:dyDescent="0.2">
      <c r="C159" s="6"/>
      <c r="D159" s="7"/>
      <c r="F159" s="6"/>
      <c r="H159" s="29"/>
      <c r="I159" s="30"/>
      <c r="L159" s="5"/>
      <c r="T159" s="6"/>
      <c r="U159" s="7"/>
      <c r="V159" s="5"/>
    </row>
    <row r="160" spans="3:22" ht="12.75" x14ac:dyDescent="0.2">
      <c r="C160" s="6"/>
      <c r="D160" s="7"/>
      <c r="F160" s="6"/>
      <c r="H160" s="29"/>
      <c r="I160" s="30"/>
      <c r="L160" s="5"/>
      <c r="T160" s="6"/>
      <c r="U160" s="7"/>
      <c r="V160" s="5"/>
    </row>
    <row r="161" spans="3:22" ht="12.75" x14ac:dyDescent="0.2">
      <c r="C161" s="6"/>
      <c r="D161" s="7"/>
      <c r="F161" s="6"/>
      <c r="H161" s="29"/>
      <c r="I161" s="30"/>
      <c r="L161" s="5"/>
      <c r="T161" s="6"/>
      <c r="U161" s="7"/>
      <c r="V161" s="5"/>
    </row>
    <row r="162" spans="3:22" ht="12.75" x14ac:dyDescent="0.2">
      <c r="C162" s="6"/>
      <c r="D162" s="7"/>
      <c r="F162" s="6"/>
      <c r="H162" s="29"/>
      <c r="I162" s="30"/>
      <c r="L162" s="5"/>
      <c r="T162" s="6"/>
      <c r="U162" s="7"/>
      <c r="V162" s="5"/>
    </row>
    <row r="163" spans="3:22" ht="12.75" x14ac:dyDescent="0.2">
      <c r="C163" s="6"/>
      <c r="D163" s="7"/>
      <c r="F163" s="6"/>
      <c r="H163" s="29"/>
      <c r="I163" s="30"/>
      <c r="L163" s="5"/>
      <c r="T163" s="6"/>
      <c r="U163" s="7"/>
      <c r="V163" s="5"/>
    </row>
    <row r="164" spans="3:22" ht="12.75" x14ac:dyDescent="0.2">
      <c r="C164" s="6"/>
      <c r="D164" s="7"/>
      <c r="F164" s="6"/>
      <c r="H164" s="29"/>
      <c r="I164" s="30"/>
      <c r="L164" s="5"/>
      <c r="T164" s="6"/>
      <c r="U164" s="7"/>
      <c r="V164" s="5"/>
    </row>
    <row r="165" spans="3:22" ht="12.75" x14ac:dyDescent="0.2">
      <c r="C165" s="6"/>
      <c r="D165" s="7"/>
      <c r="F165" s="6"/>
      <c r="H165" s="29"/>
      <c r="I165" s="30"/>
      <c r="L165" s="5"/>
      <c r="T165" s="6"/>
      <c r="U165" s="7"/>
      <c r="V165" s="5"/>
    </row>
    <row r="166" spans="3:22" ht="12.75" x14ac:dyDescent="0.2">
      <c r="C166" s="6"/>
      <c r="D166" s="7"/>
      <c r="F166" s="6"/>
      <c r="H166" s="29"/>
      <c r="I166" s="30"/>
      <c r="L166" s="5"/>
      <c r="T166" s="6"/>
      <c r="U166" s="7"/>
      <c r="V166" s="5"/>
    </row>
    <row r="167" spans="3:22" ht="12.75" x14ac:dyDescent="0.2">
      <c r="C167" s="6"/>
      <c r="D167" s="7"/>
      <c r="F167" s="6"/>
      <c r="H167" s="29"/>
      <c r="I167" s="30"/>
      <c r="L167" s="5"/>
      <c r="T167" s="6"/>
      <c r="U167" s="7"/>
      <c r="V167" s="5"/>
    </row>
    <row r="168" spans="3:22" ht="12.75" x14ac:dyDescent="0.2">
      <c r="C168" s="6"/>
      <c r="D168" s="7"/>
      <c r="F168" s="6"/>
      <c r="H168" s="29"/>
      <c r="I168" s="30"/>
      <c r="L168" s="5"/>
      <c r="T168" s="6"/>
      <c r="U168" s="7"/>
      <c r="V168" s="5"/>
    </row>
    <row r="169" spans="3:22" ht="12.75" x14ac:dyDescent="0.2">
      <c r="C169" s="6"/>
      <c r="D169" s="7"/>
      <c r="F169" s="6"/>
      <c r="H169" s="29"/>
      <c r="I169" s="30"/>
      <c r="L169" s="5"/>
      <c r="T169" s="6"/>
      <c r="U169" s="7"/>
      <c r="V169" s="5"/>
    </row>
    <row r="170" spans="3:22" ht="12.75" x14ac:dyDescent="0.2">
      <c r="C170" s="6"/>
      <c r="D170" s="7"/>
      <c r="F170" s="6"/>
      <c r="H170" s="29"/>
      <c r="I170" s="30"/>
      <c r="L170" s="5"/>
      <c r="T170" s="6"/>
      <c r="U170" s="7"/>
      <c r="V170" s="5"/>
    </row>
    <row r="171" spans="3:22" ht="12.75" x14ac:dyDescent="0.2">
      <c r="C171" s="6"/>
      <c r="D171" s="7"/>
      <c r="F171" s="6"/>
      <c r="H171" s="29"/>
      <c r="I171" s="30"/>
      <c r="L171" s="5"/>
      <c r="T171" s="6"/>
      <c r="U171" s="7"/>
      <c r="V171" s="5"/>
    </row>
    <row r="172" spans="3:22" ht="12.75" x14ac:dyDescent="0.2">
      <c r="C172" s="6"/>
      <c r="D172" s="7"/>
      <c r="F172" s="6"/>
      <c r="H172" s="29"/>
      <c r="I172" s="30"/>
      <c r="L172" s="5"/>
      <c r="T172" s="6"/>
      <c r="U172" s="7"/>
      <c r="V172" s="5"/>
    </row>
    <row r="173" spans="3:22" ht="12.75" x14ac:dyDescent="0.2">
      <c r="C173" s="6"/>
      <c r="D173" s="7"/>
      <c r="F173" s="6"/>
      <c r="H173" s="29"/>
      <c r="I173" s="30"/>
      <c r="L173" s="5"/>
      <c r="T173" s="6"/>
      <c r="U173" s="7"/>
      <c r="V173" s="5"/>
    </row>
    <row r="174" spans="3:22" ht="12.75" x14ac:dyDescent="0.2">
      <c r="C174" s="6"/>
      <c r="D174" s="7"/>
      <c r="F174" s="6"/>
      <c r="H174" s="29"/>
      <c r="I174" s="30"/>
      <c r="L174" s="5"/>
      <c r="T174" s="6"/>
      <c r="U174" s="7"/>
      <c r="V174" s="5"/>
    </row>
    <row r="175" spans="3:22" ht="12.75" x14ac:dyDescent="0.2">
      <c r="C175" s="6"/>
      <c r="D175" s="7"/>
      <c r="F175" s="6"/>
      <c r="H175" s="29"/>
      <c r="I175" s="30"/>
      <c r="L175" s="5"/>
      <c r="T175" s="6"/>
      <c r="U175" s="7"/>
      <c r="V175" s="5"/>
    </row>
    <row r="176" spans="3:22" ht="12.75" x14ac:dyDescent="0.2">
      <c r="C176" s="6"/>
      <c r="D176" s="7"/>
      <c r="F176" s="6"/>
      <c r="H176" s="29"/>
      <c r="I176" s="30"/>
      <c r="L176" s="5"/>
      <c r="T176" s="6"/>
      <c r="U176" s="7"/>
      <c r="V176" s="5"/>
    </row>
    <row r="177" spans="3:22" ht="12.75" x14ac:dyDescent="0.2">
      <c r="C177" s="6"/>
      <c r="D177" s="7"/>
      <c r="F177" s="6"/>
      <c r="H177" s="29"/>
      <c r="I177" s="30"/>
      <c r="L177" s="5"/>
      <c r="T177" s="6"/>
      <c r="U177" s="7"/>
      <c r="V177" s="5"/>
    </row>
    <row r="178" spans="3:22" ht="12.75" x14ac:dyDescent="0.2">
      <c r="C178" s="6"/>
      <c r="D178" s="7"/>
      <c r="F178" s="6"/>
      <c r="H178" s="29"/>
      <c r="I178" s="30"/>
      <c r="L178" s="5"/>
      <c r="T178" s="6"/>
      <c r="U178" s="7"/>
      <c r="V178" s="5"/>
    </row>
    <row r="179" spans="3:22" ht="12.75" x14ac:dyDescent="0.2">
      <c r="C179" s="6"/>
      <c r="D179" s="7"/>
      <c r="F179" s="6"/>
      <c r="H179" s="29"/>
      <c r="I179" s="30"/>
      <c r="L179" s="5"/>
      <c r="T179" s="6"/>
      <c r="U179" s="7"/>
      <c r="V179" s="5"/>
    </row>
    <row r="180" spans="3:22" ht="12.75" x14ac:dyDescent="0.2">
      <c r="C180" s="6"/>
      <c r="D180" s="7"/>
      <c r="F180" s="6"/>
      <c r="H180" s="29"/>
      <c r="I180" s="30"/>
      <c r="L180" s="5"/>
      <c r="T180" s="6"/>
      <c r="U180" s="7"/>
      <c r="V180" s="5"/>
    </row>
    <row r="181" spans="3:22" ht="12.75" x14ac:dyDescent="0.2">
      <c r="C181" s="6"/>
      <c r="D181" s="7"/>
      <c r="F181" s="6"/>
      <c r="H181" s="29"/>
      <c r="I181" s="30"/>
      <c r="L181" s="5"/>
      <c r="T181" s="6"/>
      <c r="U181" s="7"/>
      <c r="V181" s="5"/>
    </row>
    <row r="182" spans="3:22" ht="12.75" x14ac:dyDescent="0.2">
      <c r="C182" s="6"/>
      <c r="D182" s="7"/>
      <c r="F182" s="6"/>
      <c r="H182" s="29"/>
      <c r="I182" s="30"/>
      <c r="L182" s="5"/>
      <c r="T182" s="6"/>
      <c r="U182" s="7"/>
      <c r="V182" s="5"/>
    </row>
    <row r="183" spans="3:22" ht="12.75" x14ac:dyDescent="0.2">
      <c r="C183" s="6"/>
      <c r="D183" s="7"/>
      <c r="F183" s="6"/>
      <c r="H183" s="29"/>
      <c r="I183" s="30"/>
      <c r="L183" s="5"/>
      <c r="T183" s="6"/>
      <c r="U183" s="7"/>
      <c r="V183" s="5"/>
    </row>
    <row r="184" spans="3:22" ht="12.75" x14ac:dyDescent="0.2">
      <c r="C184" s="6"/>
      <c r="D184" s="7"/>
      <c r="F184" s="6"/>
      <c r="H184" s="29"/>
      <c r="I184" s="30"/>
      <c r="L184" s="5"/>
      <c r="T184" s="6"/>
      <c r="U184" s="7"/>
      <c r="V184" s="5"/>
    </row>
    <row r="185" spans="3:22" ht="12.75" x14ac:dyDescent="0.2">
      <c r="C185" s="6"/>
      <c r="D185" s="7"/>
      <c r="F185" s="6"/>
      <c r="H185" s="29"/>
      <c r="I185" s="30"/>
      <c r="L185" s="5"/>
      <c r="T185" s="6"/>
      <c r="U185" s="7"/>
      <c r="V185" s="5"/>
    </row>
    <row r="186" spans="3:22" ht="12.75" x14ac:dyDescent="0.2">
      <c r="C186" s="6"/>
      <c r="D186" s="7"/>
      <c r="F186" s="6"/>
      <c r="H186" s="29"/>
      <c r="I186" s="30"/>
      <c r="L186" s="5"/>
      <c r="T186" s="6"/>
      <c r="U186" s="7"/>
      <c r="V186" s="5"/>
    </row>
    <row r="187" spans="3:22" ht="12.75" x14ac:dyDescent="0.2">
      <c r="C187" s="6"/>
      <c r="D187" s="7"/>
      <c r="F187" s="6"/>
      <c r="H187" s="29"/>
      <c r="I187" s="30"/>
      <c r="L187" s="5"/>
      <c r="T187" s="6"/>
      <c r="U187" s="7"/>
      <c r="V187" s="5"/>
    </row>
    <row r="188" spans="3:22" ht="12.75" x14ac:dyDescent="0.2">
      <c r="C188" s="6"/>
      <c r="D188" s="7"/>
      <c r="F188" s="6"/>
      <c r="H188" s="29"/>
      <c r="I188" s="30"/>
      <c r="L188" s="5"/>
      <c r="T188" s="6"/>
      <c r="U188" s="7"/>
      <c r="V188" s="5"/>
    </row>
    <row r="189" spans="3:22" ht="12.75" x14ac:dyDescent="0.2">
      <c r="C189" s="6"/>
      <c r="D189" s="7"/>
      <c r="F189" s="6"/>
      <c r="H189" s="29"/>
      <c r="I189" s="30"/>
      <c r="L189" s="5"/>
      <c r="T189" s="6"/>
      <c r="U189" s="7"/>
      <c r="V189" s="5"/>
    </row>
    <row r="190" spans="3:22" ht="12.75" x14ac:dyDescent="0.2">
      <c r="C190" s="6"/>
      <c r="D190" s="7"/>
      <c r="F190" s="6"/>
      <c r="H190" s="29"/>
      <c r="I190" s="30"/>
      <c r="L190" s="5"/>
      <c r="T190" s="6"/>
      <c r="U190" s="7"/>
      <c r="V190" s="5"/>
    </row>
    <row r="191" spans="3:22" ht="12.75" x14ac:dyDescent="0.2">
      <c r="C191" s="6"/>
      <c r="D191" s="7"/>
      <c r="F191" s="6"/>
      <c r="H191" s="29"/>
      <c r="I191" s="30"/>
      <c r="L191" s="5"/>
      <c r="T191" s="6"/>
      <c r="U191" s="7"/>
      <c r="V191" s="5"/>
    </row>
    <row r="192" spans="3:22" ht="12.75" x14ac:dyDescent="0.2">
      <c r="C192" s="6"/>
      <c r="D192" s="7"/>
      <c r="F192" s="6"/>
      <c r="H192" s="29"/>
      <c r="I192" s="30"/>
      <c r="L192" s="5"/>
      <c r="T192" s="6"/>
      <c r="U192" s="7"/>
      <c r="V192" s="5"/>
    </row>
    <row r="193" spans="3:22" ht="12.75" x14ac:dyDescent="0.2">
      <c r="C193" s="6"/>
      <c r="D193" s="7"/>
      <c r="F193" s="6"/>
      <c r="H193" s="29"/>
      <c r="I193" s="30"/>
      <c r="L193" s="5"/>
      <c r="T193" s="6"/>
      <c r="U193" s="7"/>
      <c r="V193" s="5"/>
    </row>
    <row r="194" spans="3:22" ht="12.75" x14ac:dyDescent="0.2">
      <c r="C194" s="6"/>
      <c r="D194" s="7"/>
      <c r="F194" s="6"/>
      <c r="H194" s="29"/>
      <c r="I194" s="30"/>
      <c r="L194" s="5"/>
      <c r="T194" s="6"/>
      <c r="U194" s="7"/>
      <c r="V194" s="5"/>
    </row>
    <row r="195" spans="3:22" ht="12.75" x14ac:dyDescent="0.2">
      <c r="C195" s="6"/>
      <c r="D195" s="7"/>
      <c r="F195" s="6"/>
      <c r="H195" s="29"/>
      <c r="I195" s="30"/>
      <c r="L195" s="5"/>
      <c r="T195" s="6"/>
      <c r="U195" s="7"/>
      <c r="V195" s="5"/>
    </row>
    <row r="196" spans="3:22" ht="12.75" x14ac:dyDescent="0.2">
      <c r="C196" s="6"/>
      <c r="D196" s="7"/>
      <c r="F196" s="6"/>
      <c r="H196" s="29"/>
      <c r="I196" s="30"/>
      <c r="L196" s="5"/>
      <c r="T196" s="6"/>
      <c r="U196" s="7"/>
      <c r="V196" s="5"/>
    </row>
    <row r="197" spans="3:22" ht="12.75" x14ac:dyDescent="0.2">
      <c r="C197" s="6"/>
      <c r="D197" s="7"/>
      <c r="F197" s="6"/>
      <c r="H197" s="29"/>
      <c r="I197" s="30"/>
      <c r="L197" s="5"/>
      <c r="T197" s="6"/>
      <c r="U197" s="7"/>
      <c r="V197" s="5"/>
    </row>
    <row r="198" spans="3:22" ht="12.75" x14ac:dyDescent="0.2">
      <c r="C198" s="6"/>
      <c r="D198" s="7"/>
      <c r="F198" s="6"/>
      <c r="H198" s="29"/>
      <c r="I198" s="30"/>
      <c r="L198" s="5"/>
      <c r="T198" s="6"/>
      <c r="U198" s="7"/>
      <c r="V198" s="5"/>
    </row>
    <row r="199" spans="3:22" ht="12.75" x14ac:dyDescent="0.2">
      <c r="C199" s="6"/>
      <c r="D199" s="7"/>
      <c r="F199" s="6"/>
      <c r="H199" s="29"/>
      <c r="I199" s="30"/>
      <c r="L199" s="5"/>
      <c r="T199" s="6"/>
      <c r="U199" s="7"/>
      <c r="V199" s="5"/>
    </row>
    <row r="200" spans="3:22" ht="12.75" x14ac:dyDescent="0.2">
      <c r="C200" s="6"/>
      <c r="D200" s="7"/>
      <c r="F200" s="6"/>
      <c r="H200" s="29"/>
      <c r="I200" s="30"/>
      <c r="L200" s="5"/>
      <c r="T200" s="6"/>
      <c r="U200" s="7"/>
      <c r="V200" s="5"/>
    </row>
    <row r="201" spans="3:22" ht="12.75" x14ac:dyDescent="0.2">
      <c r="C201" s="6"/>
      <c r="D201" s="7"/>
      <c r="F201" s="6"/>
      <c r="H201" s="29"/>
      <c r="I201" s="30"/>
      <c r="L201" s="5"/>
      <c r="T201" s="6"/>
      <c r="U201" s="7"/>
      <c r="V201" s="5"/>
    </row>
    <row r="202" spans="3:22" ht="12.75" x14ac:dyDescent="0.2">
      <c r="C202" s="6"/>
      <c r="D202" s="7"/>
      <c r="F202" s="6"/>
      <c r="H202" s="29"/>
      <c r="I202" s="30"/>
      <c r="L202" s="5"/>
      <c r="T202" s="6"/>
      <c r="U202" s="7"/>
      <c r="V202" s="5"/>
    </row>
    <row r="203" spans="3:22" ht="12.75" x14ac:dyDescent="0.2">
      <c r="C203" s="6"/>
      <c r="D203" s="7"/>
      <c r="F203" s="6"/>
      <c r="H203" s="29"/>
      <c r="I203" s="30"/>
      <c r="L203" s="5"/>
      <c r="T203" s="6"/>
      <c r="U203" s="7"/>
      <c r="V203" s="5"/>
    </row>
    <row r="204" spans="3:22" ht="12.75" x14ac:dyDescent="0.2">
      <c r="C204" s="6"/>
      <c r="D204" s="7"/>
      <c r="F204" s="6"/>
      <c r="H204" s="29"/>
      <c r="I204" s="30"/>
      <c r="L204" s="5"/>
      <c r="T204" s="6"/>
      <c r="U204" s="7"/>
      <c r="V204" s="5"/>
    </row>
    <row r="205" spans="3:22" ht="12.75" x14ac:dyDescent="0.2">
      <c r="C205" s="6"/>
      <c r="D205" s="7"/>
      <c r="F205" s="6"/>
      <c r="H205" s="29"/>
      <c r="I205" s="30"/>
      <c r="L205" s="5"/>
      <c r="T205" s="6"/>
      <c r="U205" s="7"/>
      <c r="V205" s="5"/>
    </row>
    <row r="206" spans="3:22" ht="12.75" x14ac:dyDescent="0.2">
      <c r="C206" s="6"/>
      <c r="D206" s="7"/>
      <c r="F206" s="6"/>
      <c r="H206" s="29"/>
      <c r="I206" s="30"/>
      <c r="L206" s="5"/>
      <c r="T206" s="6"/>
      <c r="U206" s="7"/>
      <c r="V206" s="5"/>
    </row>
    <row r="207" spans="3:22" ht="12.75" x14ac:dyDescent="0.2">
      <c r="C207" s="6"/>
      <c r="D207" s="7"/>
      <c r="F207" s="6"/>
      <c r="H207" s="29"/>
      <c r="I207" s="30"/>
      <c r="L207" s="5"/>
      <c r="T207" s="6"/>
      <c r="U207" s="7"/>
      <c r="V207" s="5"/>
    </row>
    <row r="208" spans="3:22" ht="12.75" x14ac:dyDescent="0.2">
      <c r="C208" s="6"/>
      <c r="D208" s="7"/>
      <c r="F208" s="6"/>
      <c r="H208" s="29"/>
      <c r="I208" s="30"/>
      <c r="L208" s="5"/>
      <c r="T208" s="6"/>
      <c r="U208" s="7"/>
      <c r="V208" s="5"/>
    </row>
    <row r="209" spans="3:22" ht="12.75" x14ac:dyDescent="0.2">
      <c r="C209" s="6"/>
      <c r="D209" s="7"/>
      <c r="F209" s="6"/>
      <c r="H209" s="29"/>
      <c r="I209" s="30"/>
      <c r="L209" s="5"/>
      <c r="T209" s="6"/>
      <c r="U209" s="7"/>
      <c r="V209" s="5"/>
    </row>
    <row r="210" spans="3:22" ht="12.75" x14ac:dyDescent="0.2">
      <c r="C210" s="6"/>
      <c r="D210" s="7"/>
      <c r="F210" s="6"/>
      <c r="H210" s="29"/>
      <c r="I210" s="30"/>
      <c r="L210" s="5"/>
      <c r="T210" s="6"/>
      <c r="U210" s="7"/>
      <c r="V210" s="5"/>
    </row>
    <row r="211" spans="3:22" ht="12.75" x14ac:dyDescent="0.2">
      <c r="C211" s="6"/>
      <c r="D211" s="7"/>
      <c r="F211" s="6"/>
      <c r="H211" s="29"/>
      <c r="I211" s="30"/>
      <c r="L211" s="5"/>
      <c r="T211" s="6"/>
      <c r="U211" s="7"/>
      <c r="V211" s="5"/>
    </row>
    <row r="212" spans="3:22" ht="12.75" x14ac:dyDescent="0.2">
      <c r="C212" s="6"/>
      <c r="D212" s="7"/>
      <c r="F212" s="6"/>
      <c r="H212" s="29"/>
      <c r="I212" s="30"/>
      <c r="L212" s="5"/>
      <c r="T212" s="6"/>
      <c r="U212" s="7"/>
      <c r="V212" s="5"/>
    </row>
    <row r="213" spans="3:22" ht="12.75" x14ac:dyDescent="0.2">
      <c r="C213" s="6"/>
      <c r="D213" s="7"/>
      <c r="F213" s="6"/>
      <c r="H213" s="29"/>
      <c r="I213" s="30"/>
      <c r="L213" s="5"/>
      <c r="T213" s="6"/>
      <c r="U213" s="7"/>
      <c r="V213" s="5"/>
    </row>
    <row r="214" spans="3:22" ht="12.75" x14ac:dyDescent="0.2">
      <c r="C214" s="6"/>
      <c r="D214" s="7"/>
      <c r="F214" s="6"/>
      <c r="H214" s="29"/>
      <c r="I214" s="30"/>
      <c r="L214" s="5"/>
      <c r="T214" s="6"/>
      <c r="U214" s="7"/>
      <c r="V214" s="5"/>
    </row>
    <row r="215" spans="3:22" ht="12.75" x14ac:dyDescent="0.2">
      <c r="C215" s="6"/>
      <c r="D215" s="7"/>
      <c r="F215" s="6"/>
      <c r="H215" s="29"/>
      <c r="I215" s="30"/>
      <c r="L215" s="5"/>
      <c r="T215" s="6"/>
      <c r="U215" s="7"/>
      <c r="V215" s="5"/>
    </row>
    <row r="216" spans="3:22" ht="12.75" x14ac:dyDescent="0.2">
      <c r="C216" s="6"/>
      <c r="D216" s="7"/>
      <c r="F216" s="6"/>
      <c r="H216" s="29"/>
      <c r="I216" s="30"/>
      <c r="L216" s="5"/>
      <c r="T216" s="6"/>
      <c r="U216" s="7"/>
      <c r="V216" s="5"/>
    </row>
    <row r="217" spans="3:22" ht="12.75" x14ac:dyDescent="0.2">
      <c r="C217" s="6"/>
      <c r="D217" s="7"/>
      <c r="F217" s="6"/>
      <c r="H217" s="29"/>
      <c r="I217" s="30"/>
      <c r="L217" s="5"/>
      <c r="T217" s="6"/>
      <c r="U217" s="7"/>
      <c r="V217" s="5"/>
    </row>
    <row r="218" spans="3:22" ht="12.75" x14ac:dyDescent="0.2">
      <c r="C218" s="6"/>
      <c r="D218" s="7"/>
      <c r="F218" s="6"/>
      <c r="H218" s="29"/>
      <c r="I218" s="30"/>
      <c r="L218" s="5"/>
      <c r="T218" s="6"/>
      <c r="U218" s="7"/>
      <c r="V218" s="5"/>
    </row>
    <row r="219" spans="3:22" ht="12.75" x14ac:dyDescent="0.2">
      <c r="C219" s="6"/>
      <c r="D219" s="7"/>
      <c r="F219" s="6"/>
      <c r="H219" s="29"/>
      <c r="I219" s="30"/>
      <c r="L219" s="5"/>
      <c r="T219" s="6"/>
      <c r="U219" s="7"/>
      <c r="V219" s="5"/>
    </row>
    <row r="220" spans="3:22" ht="12.75" x14ac:dyDescent="0.2">
      <c r="C220" s="6"/>
      <c r="D220" s="7"/>
      <c r="F220" s="6"/>
      <c r="H220" s="29"/>
      <c r="I220" s="30"/>
      <c r="L220" s="5"/>
      <c r="T220" s="6"/>
      <c r="U220" s="7"/>
      <c r="V220" s="5"/>
    </row>
    <row r="221" spans="3:22" ht="12.75" x14ac:dyDescent="0.2">
      <c r="C221" s="6"/>
      <c r="D221" s="7"/>
      <c r="F221" s="6"/>
      <c r="H221" s="29"/>
      <c r="I221" s="30"/>
      <c r="L221" s="5"/>
      <c r="T221" s="6"/>
      <c r="U221" s="7"/>
      <c r="V221" s="5"/>
    </row>
    <row r="222" spans="3:22" ht="12.75" x14ac:dyDescent="0.2">
      <c r="C222" s="6"/>
      <c r="D222" s="7"/>
      <c r="F222" s="6"/>
      <c r="H222" s="29"/>
      <c r="I222" s="30"/>
      <c r="L222" s="5"/>
      <c r="T222" s="6"/>
      <c r="U222" s="7"/>
      <c r="V222" s="5"/>
    </row>
    <row r="223" spans="3:22" ht="12.75" x14ac:dyDescent="0.2">
      <c r="C223" s="6"/>
      <c r="D223" s="7"/>
      <c r="F223" s="6"/>
      <c r="H223" s="29"/>
      <c r="I223" s="30"/>
      <c r="L223" s="5"/>
      <c r="T223" s="6"/>
      <c r="U223" s="7"/>
      <c r="V223" s="5"/>
    </row>
    <row r="224" spans="3:22" ht="12.75" x14ac:dyDescent="0.2">
      <c r="C224" s="6"/>
      <c r="D224" s="7"/>
      <c r="F224" s="6"/>
      <c r="H224" s="29"/>
      <c r="I224" s="30"/>
      <c r="L224" s="5"/>
      <c r="T224" s="6"/>
      <c r="U224" s="7"/>
      <c r="V224" s="5"/>
    </row>
    <row r="225" spans="3:22" ht="12.75" x14ac:dyDescent="0.2">
      <c r="C225" s="6"/>
      <c r="D225" s="7"/>
      <c r="F225" s="6"/>
      <c r="H225" s="29"/>
      <c r="I225" s="30"/>
      <c r="L225" s="5"/>
      <c r="T225" s="6"/>
      <c r="U225" s="7"/>
      <c r="V225" s="5"/>
    </row>
    <row r="226" spans="3:22" ht="12.75" x14ac:dyDescent="0.2">
      <c r="C226" s="6"/>
      <c r="D226" s="7"/>
      <c r="F226" s="6"/>
      <c r="H226" s="29"/>
      <c r="I226" s="30"/>
      <c r="L226" s="5"/>
      <c r="T226" s="6"/>
      <c r="U226" s="7"/>
      <c r="V226" s="5"/>
    </row>
    <row r="227" spans="3:22" ht="12.75" x14ac:dyDescent="0.2">
      <c r="C227" s="6"/>
      <c r="D227" s="7"/>
      <c r="F227" s="6"/>
      <c r="H227" s="29"/>
      <c r="I227" s="30"/>
      <c r="L227" s="5"/>
      <c r="T227" s="6"/>
      <c r="U227" s="7"/>
      <c r="V227" s="5"/>
    </row>
    <row r="228" spans="3:22" ht="12.75" x14ac:dyDescent="0.2">
      <c r="C228" s="6"/>
      <c r="D228" s="7"/>
      <c r="F228" s="6"/>
      <c r="H228" s="29"/>
      <c r="I228" s="30"/>
      <c r="L228" s="5"/>
      <c r="T228" s="6"/>
      <c r="U228" s="7"/>
      <c r="V228" s="5"/>
    </row>
    <row r="229" spans="3:22" ht="12.75" x14ac:dyDescent="0.2">
      <c r="C229" s="6"/>
      <c r="D229" s="7"/>
      <c r="F229" s="6"/>
      <c r="H229" s="29"/>
      <c r="I229" s="30"/>
      <c r="L229" s="5"/>
      <c r="T229" s="6"/>
      <c r="U229" s="7"/>
      <c r="V229" s="5"/>
    </row>
    <row r="230" spans="3:22" ht="12.75" x14ac:dyDescent="0.2">
      <c r="C230" s="6"/>
      <c r="D230" s="7"/>
      <c r="F230" s="6"/>
      <c r="H230" s="29"/>
      <c r="I230" s="30"/>
      <c r="L230" s="5"/>
      <c r="T230" s="6"/>
      <c r="U230" s="7"/>
      <c r="V230" s="5"/>
    </row>
    <row r="231" spans="3:22" ht="12.75" x14ac:dyDescent="0.2">
      <c r="C231" s="6"/>
      <c r="D231" s="7"/>
      <c r="F231" s="6"/>
      <c r="H231" s="29"/>
      <c r="I231" s="30"/>
      <c r="L231" s="5"/>
      <c r="T231" s="6"/>
      <c r="U231" s="7"/>
      <c r="V231" s="5"/>
    </row>
    <row r="232" spans="3:22" ht="12.75" x14ac:dyDescent="0.2">
      <c r="C232" s="6"/>
      <c r="D232" s="7"/>
      <c r="F232" s="6"/>
      <c r="H232" s="29"/>
      <c r="I232" s="30"/>
      <c r="L232" s="5"/>
      <c r="T232" s="6"/>
      <c r="U232" s="7"/>
      <c r="V232" s="5"/>
    </row>
    <row r="233" spans="3:22" ht="12.75" x14ac:dyDescent="0.2">
      <c r="C233" s="6"/>
      <c r="D233" s="7"/>
      <c r="F233" s="6"/>
      <c r="H233" s="29"/>
      <c r="I233" s="30"/>
      <c r="L233" s="5"/>
      <c r="T233" s="6"/>
      <c r="U233" s="7"/>
      <c r="V233" s="5"/>
    </row>
    <row r="234" spans="3:22" ht="12.75" x14ac:dyDescent="0.2">
      <c r="C234" s="6"/>
      <c r="D234" s="7"/>
      <c r="F234" s="6"/>
      <c r="H234" s="29"/>
      <c r="I234" s="30"/>
      <c r="L234" s="5"/>
      <c r="T234" s="6"/>
      <c r="U234" s="7"/>
      <c r="V234" s="5"/>
    </row>
    <row r="235" spans="3:22" ht="12.75" x14ac:dyDescent="0.2">
      <c r="C235" s="6"/>
      <c r="D235" s="7"/>
      <c r="F235" s="6"/>
      <c r="H235" s="29"/>
      <c r="I235" s="30"/>
      <c r="L235" s="5"/>
      <c r="T235" s="6"/>
      <c r="U235" s="7"/>
      <c r="V235" s="5"/>
    </row>
    <row r="236" spans="3:22" ht="12.75" x14ac:dyDescent="0.2">
      <c r="C236" s="6"/>
      <c r="D236" s="7"/>
      <c r="F236" s="6"/>
      <c r="H236" s="29"/>
      <c r="I236" s="30"/>
      <c r="L236" s="5"/>
      <c r="T236" s="6"/>
      <c r="U236" s="7"/>
      <c r="V236" s="5"/>
    </row>
    <row r="237" spans="3:22" ht="12.75" x14ac:dyDescent="0.2">
      <c r="C237" s="6"/>
      <c r="D237" s="7"/>
      <c r="F237" s="6"/>
      <c r="H237" s="29"/>
      <c r="I237" s="30"/>
      <c r="L237" s="5"/>
      <c r="T237" s="6"/>
      <c r="U237" s="7"/>
      <c r="V237" s="5"/>
    </row>
    <row r="238" spans="3:22" ht="12.75" x14ac:dyDescent="0.2">
      <c r="C238" s="6"/>
      <c r="D238" s="7"/>
      <c r="F238" s="6"/>
      <c r="H238" s="29"/>
      <c r="I238" s="30"/>
      <c r="L238" s="5"/>
      <c r="T238" s="6"/>
      <c r="U238" s="7"/>
      <c r="V238" s="5"/>
    </row>
    <row r="239" spans="3:22" ht="12.75" x14ac:dyDescent="0.2">
      <c r="C239" s="6"/>
      <c r="D239" s="7"/>
      <c r="F239" s="6"/>
      <c r="H239" s="29"/>
      <c r="I239" s="30"/>
      <c r="L239" s="5"/>
      <c r="T239" s="6"/>
      <c r="U239" s="7"/>
      <c r="V239" s="5"/>
    </row>
    <row r="240" spans="3:22" ht="12.75" x14ac:dyDescent="0.2">
      <c r="C240" s="6"/>
      <c r="D240" s="7"/>
      <c r="F240" s="6"/>
      <c r="H240" s="29"/>
      <c r="I240" s="30"/>
      <c r="L240" s="5"/>
      <c r="T240" s="6"/>
      <c r="U240" s="7"/>
      <c r="V240" s="5"/>
    </row>
    <row r="241" spans="3:22" ht="12.75" x14ac:dyDescent="0.2">
      <c r="C241" s="6"/>
      <c r="D241" s="7"/>
      <c r="F241" s="6"/>
      <c r="H241" s="29"/>
      <c r="I241" s="30"/>
      <c r="L241" s="5"/>
      <c r="T241" s="6"/>
      <c r="U241" s="7"/>
      <c r="V241" s="5"/>
    </row>
    <row r="242" spans="3:22" ht="12.75" x14ac:dyDescent="0.2">
      <c r="C242" s="6"/>
      <c r="D242" s="7"/>
      <c r="F242" s="6"/>
      <c r="H242" s="29"/>
      <c r="I242" s="30"/>
      <c r="L242" s="5"/>
      <c r="T242" s="6"/>
      <c r="U242" s="7"/>
      <c r="V242" s="5"/>
    </row>
    <row r="243" spans="3:22" ht="12.75" x14ac:dyDescent="0.2">
      <c r="C243" s="6"/>
      <c r="D243" s="7"/>
      <c r="F243" s="6"/>
      <c r="H243" s="29"/>
      <c r="I243" s="30"/>
      <c r="L243" s="5"/>
      <c r="T243" s="6"/>
      <c r="U243" s="7"/>
      <c r="V243" s="5"/>
    </row>
    <row r="244" spans="3:22" ht="12.75" x14ac:dyDescent="0.2">
      <c r="C244" s="6"/>
      <c r="D244" s="7"/>
      <c r="F244" s="6"/>
      <c r="H244" s="29"/>
      <c r="I244" s="30"/>
      <c r="L244" s="5"/>
      <c r="T244" s="6"/>
      <c r="U244" s="7"/>
      <c r="V244" s="5"/>
    </row>
    <row r="245" spans="3:22" ht="12.75" x14ac:dyDescent="0.2">
      <c r="C245" s="6"/>
      <c r="D245" s="7"/>
      <c r="F245" s="6"/>
      <c r="H245" s="29"/>
      <c r="I245" s="30"/>
      <c r="L245" s="5"/>
      <c r="T245" s="6"/>
      <c r="U245" s="7"/>
      <c r="V245" s="5"/>
    </row>
    <row r="246" spans="3:22" ht="12.75" x14ac:dyDescent="0.2">
      <c r="C246" s="6"/>
      <c r="D246" s="7"/>
      <c r="F246" s="6"/>
      <c r="H246" s="29"/>
      <c r="I246" s="30"/>
      <c r="L246" s="5"/>
      <c r="T246" s="6"/>
      <c r="U246" s="7"/>
      <c r="V246" s="5"/>
    </row>
    <row r="247" spans="3:22" ht="12.75" x14ac:dyDescent="0.2">
      <c r="C247" s="6"/>
      <c r="D247" s="7"/>
      <c r="F247" s="6"/>
      <c r="H247" s="29"/>
      <c r="I247" s="30"/>
      <c r="L247" s="5"/>
      <c r="T247" s="6"/>
      <c r="U247" s="7"/>
      <c r="V247" s="5"/>
    </row>
    <row r="248" spans="3:22" ht="12.75" x14ac:dyDescent="0.2">
      <c r="C248" s="6"/>
      <c r="D248" s="7"/>
      <c r="F248" s="6"/>
      <c r="H248" s="29"/>
      <c r="I248" s="30"/>
      <c r="L248" s="5"/>
      <c r="T248" s="6"/>
      <c r="U248" s="7"/>
      <c r="V248" s="5"/>
    </row>
    <row r="249" spans="3:22" ht="12.75" x14ac:dyDescent="0.2">
      <c r="C249" s="6"/>
      <c r="D249" s="7"/>
      <c r="F249" s="6"/>
      <c r="H249" s="29"/>
      <c r="I249" s="30"/>
      <c r="L249" s="5"/>
      <c r="T249" s="6"/>
      <c r="U249" s="7"/>
      <c r="V249" s="5"/>
    </row>
    <row r="250" spans="3:22" ht="12.75" x14ac:dyDescent="0.2">
      <c r="C250" s="6"/>
      <c r="D250" s="7"/>
      <c r="F250" s="6"/>
      <c r="H250" s="29"/>
      <c r="I250" s="30"/>
      <c r="L250" s="5"/>
      <c r="T250" s="6"/>
      <c r="U250" s="7"/>
      <c r="V250" s="5"/>
    </row>
    <row r="251" spans="3:22" ht="12.75" x14ac:dyDescent="0.2">
      <c r="C251" s="6"/>
      <c r="D251" s="7"/>
      <c r="F251" s="6"/>
      <c r="H251" s="29"/>
      <c r="I251" s="30"/>
      <c r="L251" s="5"/>
      <c r="T251" s="6"/>
      <c r="U251" s="7"/>
      <c r="V251" s="5"/>
    </row>
    <row r="252" spans="3:22" ht="12.75" x14ac:dyDescent="0.2">
      <c r="C252" s="6"/>
      <c r="D252" s="7"/>
      <c r="F252" s="6"/>
      <c r="H252" s="29"/>
      <c r="I252" s="30"/>
      <c r="L252" s="5"/>
      <c r="T252" s="6"/>
      <c r="U252" s="7"/>
      <c r="V252" s="5"/>
    </row>
    <row r="253" spans="3:22" ht="12.75" x14ac:dyDescent="0.2">
      <c r="C253" s="6"/>
      <c r="D253" s="7"/>
      <c r="F253" s="6"/>
      <c r="H253" s="29"/>
      <c r="I253" s="30"/>
      <c r="L253" s="5"/>
      <c r="T253" s="6"/>
      <c r="U253" s="7"/>
      <c r="V253" s="5"/>
    </row>
    <row r="254" spans="3:22" ht="12.75" x14ac:dyDescent="0.2">
      <c r="C254" s="6"/>
      <c r="D254" s="7"/>
      <c r="F254" s="6"/>
      <c r="H254" s="29"/>
      <c r="I254" s="30"/>
      <c r="L254" s="5"/>
      <c r="T254" s="6"/>
      <c r="U254" s="7"/>
      <c r="V254" s="5"/>
    </row>
    <row r="255" spans="3:22" ht="12.75" x14ac:dyDescent="0.2">
      <c r="C255" s="6"/>
      <c r="D255" s="7"/>
      <c r="F255" s="6"/>
      <c r="H255" s="29"/>
      <c r="I255" s="30"/>
      <c r="L255" s="5"/>
      <c r="T255" s="6"/>
      <c r="U255" s="7"/>
      <c r="V255" s="5"/>
    </row>
    <row r="256" spans="3:22" ht="12.75" x14ac:dyDescent="0.2">
      <c r="C256" s="6"/>
      <c r="D256" s="7"/>
      <c r="F256" s="6"/>
      <c r="H256" s="29"/>
      <c r="I256" s="30"/>
      <c r="L256" s="5"/>
      <c r="T256" s="6"/>
      <c r="U256" s="7"/>
      <c r="V256" s="5"/>
    </row>
    <row r="257" spans="3:22" ht="12.75" x14ac:dyDescent="0.2">
      <c r="C257" s="6"/>
      <c r="D257" s="7"/>
      <c r="F257" s="6"/>
      <c r="H257" s="29"/>
      <c r="I257" s="30"/>
      <c r="L257" s="5"/>
      <c r="T257" s="6"/>
      <c r="U257" s="7"/>
      <c r="V257" s="5"/>
    </row>
    <row r="258" spans="3:22" ht="12.75" x14ac:dyDescent="0.2">
      <c r="C258" s="6"/>
      <c r="D258" s="7"/>
      <c r="F258" s="6"/>
      <c r="H258" s="29"/>
      <c r="I258" s="30"/>
      <c r="L258" s="5"/>
      <c r="T258" s="6"/>
      <c r="U258" s="7"/>
      <c r="V258" s="5"/>
    </row>
    <row r="259" spans="3:22" ht="12.75" x14ac:dyDescent="0.2">
      <c r="C259" s="6"/>
      <c r="D259" s="7"/>
      <c r="F259" s="6"/>
      <c r="H259" s="29"/>
      <c r="I259" s="30"/>
      <c r="L259" s="5"/>
      <c r="T259" s="6"/>
      <c r="U259" s="7"/>
      <c r="V259" s="5"/>
    </row>
    <row r="260" spans="3:22" ht="12.75" x14ac:dyDescent="0.2">
      <c r="C260" s="6"/>
      <c r="D260" s="7"/>
      <c r="F260" s="6"/>
      <c r="H260" s="29"/>
      <c r="I260" s="30"/>
      <c r="L260" s="5"/>
      <c r="T260" s="6"/>
      <c r="U260" s="7"/>
      <c r="V260" s="5"/>
    </row>
    <row r="261" spans="3:22" ht="12.75" x14ac:dyDescent="0.2">
      <c r="C261" s="6"/>
      <c r="D261" s="7"/>
      <c r="F261" s="6"/>
      <c r="H261" s="29"/>
      <c r="I261" s="30"/>
      <c r="L261" s="5"/>
      <c r="T261" s="6"/>
      <c r="U261" s="7"/>
      <c r="V261" s="5"/>
    </row>
    <row r="262" spans="3:22" ht="12.75" x14ac:dyDescent="0.2">
      <c r="C262" s="6"/>
      <c r="D262" s="7"/>
      <c r="F262" s="6"/>
      <c r="H262" s="29"/>
      <c r="I262" s="30"/>
      <c r="L262" s="5"/>
      <c r="T262" s="6"/>
      <c r="U262" s="7"/>
      <c r="V262" s="5"/>
    </row>
    <row r="263" spans="3:22" ht="12.75" x14ac:dyDescent="0.2">
      <c r="C263" s="6"/>
      <c r="D263" s="7"/>
      <c r="F263" s="6"/>
      <c r="H263" s="29"/>
      <c r="I263" s="30"/>
      <c r="L263" s="5"/>
      <c r="T263" s="6"/>
      <c r="U263" s="7"/>
      <c r="V263" s="5"/>
    </row>
    <row r="264" spans="3:22" ht="12.75" x14ac:dyDescent="0.2">
      <c r="C264" s="6"/>
      <c r="D264" s="7"/>
      <c r="F264" s="6"/>
      <c r="H264" s="29"/>
      <c r="I264" s="30"/>
      <c r="L264" s="5"/>
      <c r="T264" s="6"/>
      <c r="U264" s="7"/>
      <c r="V264" s="5"/>
    </row>
    <row r="265" spans="3:22" ht="12.75" x14ac:dyDescent="0.2">
      <c r="C265" s="6"/>
      <c r="D265" s="7"/>
      <c r="F265" s="6"/>
      <c r="H265" s="29"/>
      <c r="I265" s="30"/>
      <c r="L265" s="5"/>
      <c r="T265" s="6"/>
      <c r="U265" s="7"/>
      <c r="V265" s="5"/>
    </row>
    <row r="266" spans="3:22" ht="12.75" x14ac:dyDescent="0.2">
      <c r="C266" s="6"/>
      <c r="D266" s="7"/>
      <c r="F266" s="6"/>
      <c r="H266" s="29"/>
      <c r="I266" s="30"/>
      <c r="L266" s="5"/>
      <c r="T266" s="6"/>
      <c r="U266" s="7"/>
      <c r="V266" s="5"/>
    </row>
    <row r="267" spans="3:22" ht="12.75" x14ac:dyDescent="0.2">
      <c r="C267" s="6"/>
      <c r="D267" s="7"/>
      <c r="F267" s="6"/>
      <c r="H267" s="29"/>
      <c r="I267" s="30"/>
      <c r="L267" s="5"/>
      <c r="T267" s="6"/>
      <c r="U267" s="7"/>
      <c r="V267" s="5"/>
    </row>
    <row r="268" spans="3:22" ht="12.75" x14ac:dyDescent="0.2">
      <c r="C268" s="6"/>
      <c r="D268" s="7"/>
      <c r="F268" s="6"/>
      <c r="H268" s="29"/>
      <c r="I268" s="30"/>
      <c r="L268" s="5"/>
      <c r="T268" s="6"/>
      <c r="U268" s="7"/>
      <c r="V268" s="5"/>
    </row>
    <row r="269" spans="3:22" ht="12.75" x14ac:dyDescent="0.2">
      <c r="C269" s="6"/>
      <c r="D269" s="7"/>
      <c r="F269" s="6"/>
      <c r="H269" s="29"/>
      <c r="I269" s="30"/>
      <c r="L269" s="5"/>
      <c r="T269" s="6"/>
      <c r="U269" s="7"/>
      <c r="V269" s="5"/>
    </row>
    <row r="270" spans="3:22" ht="12.75" x14ac:dyDescent="0.2">
      <c r="C270" s="6"/>
      <c r="D270" s="7"/>
      <c r="F270" s="6"/>
      <c r="H270" s="29"/>
      <c r="I270" s="30"/>
      <c r="L270" s="5"/>
      <c r="T270" s="6"/>
      <c r="U270" s="7"/>
      <c r="V270" s="5"/>
    </row>
    <row r="271" spans="3:22" ht="12.75" x14ac:dyDescent="0.2">
      <c r="C271" s="6"/>
      <c r="D271" s="7"/>
      <c r="F271" s="6"/>
      <c r="H271" s="29"/>
      <c r="I271" s="30"/>
      <c r="L271" s="5"/>
      <c r="T271" s="6"/>
      <c r="U271" s="7"/>
      <c r="V271" s="5"/>
    </row>
    <row r="272" spans="3:22" ht="12.75" x14ac:dyDescent="0.2">
      <c r="C272" s="6"/>
      <c r="D272" s="7"/>
      <c r="F272" s="6"/>
      <c r="H272" s="29"/>
      <c r="I272" s="30"/>
      <c r="L272" s="5"/>
      <c r="T272" s="6"/>
      <c r="U272" s="7"/>
      <c r="V272" s="5"/>
    </row>
    <row r="273" spans="3:22" ht="12.75" x14ac:dyDescent="0.2">
      <c r="C273" s="6"/>
      <c r="D273" s="7"/>
      <c r="F273" s="6"/>
      <c r="H273" s="29"/>
      <c r="I273" s="30"/>
      <c r="L273" s="5"/>
      <c r="T273" s="6"/>
      <c r="U273" s="7"/>
      <c r="V273" s="5"/>
    </row>
    <row r="274" spans="3:22" ht="12.75" x14ac:dyDescent="0.2">
      <c r="C274" s="6"/>
      <c r="D274" s="7"/>
      <c r="F274" s="6"/>
      <c r="H274" s="29"/>
      <c r="I274" s="30"/>
      <c r="L274" s="5"/>
      <c r="T274" s="6"/>
      <c r="U274" s="7"/>
      <c r="V274" s="5"/>
    </row>
    <row r="275" spans="3:22" ht="12.75" x14ac:dyDescent="0.2">
      <c r="C275" s="6"/>
      <c r="D275" s="7"/>
      <c r="F275" s="6"/>
      <c r="H275" s="29"/>
      <c r="I275" s="30"/>
      <c r="L275" s="5"/>
      <c r="T275" s="6"/>
      <c r="U275" s="7"/>
      <c r="V275" s="5"/>
    </row>
    <row r="276" spans="3:22" ht="12.75" x14ac:dyDescent="0.2">
      <c r="C276" s="6"/>
      <c r="D276" s="7"/>
      <c r="F276" s="6"/>
      <c r="H276" s="29"/>
      <c r="I276" s="30"/>
      <c r="L276" s="5"/>
      <c r="T276" s="6"/>
      <c r="U276" s="7"/>
      <c r="V276" s="5"/>
    </row>
    <row r="277" spans="3:22" ht="12.75" x14ac:dyDescent="0.2">
      <c r="C277" s="6"/>
      <c r="D277" s="7"/>
      <c r="F277" s="6"/>
      <c r="H277" s="29"/>
      <c r="I277" s="30"/>
      <c r="L277" s="5"/>
      <c r="T277" s="6"/>
      <c r="U277" s="7"/>
      <c r="V277" s="5"/>
    </row>
    <row r="278" spans="3:22" ht="12.75" x14ac:dyDescent="0.2">
      <c r="C278" s="6"/>
      <c r="D278" s="7"/>
      <c r="F278" s="6"/>
      <c r="H278" s="29"/>
      <c r="I278" s="30"/>
      <c r="L278" s="5"/>
      <c r="T278" s="6"/>
      <c r="U278" s="7"/>
      <c r="V278" s="5"/>
    </row>
    <row r="279" spans="3:22" ht="12.75" x14ac:dyDescent="0.2">
      <c r="C279" s="6"/>
      <c r="D279" s="7"/>
      <c r="F279" s="6"/>
      <c r="H279" s="29"/>
      <c r="I279" s="30"/>
      <c r="L279" s="5"/>
      <c r="T279" s="6"/>
      <c r="U279" s="7"/>
      <c r="V279" s="5"/>
    </row>
    <row r="280" spans="3:22" ht="12.75" x14ac:dyDescent="0.2">
      <c r="C280" s="6"/>
      <c r="D280" s="7"/>
      <c r="F280" s="6"/>
      <c r="H280" s="29"/>
      <c r="I280" s="30"/>
      <c r="L280" s="5"/>
      <c r="T280" s="6"/>
      <c r="U280" s="7"/>
      <c r="V280" s="5"/>
    </row>
    <row r="281" spans="3:22" ht="12.75" x14ac:dyDescent="0.2">
      <c r="C281" s="6"/>
      <c r="D281" s="7"/>
      <c r="F281" s="6"/>
      <c r="H281" s="29"/>
      <c r="I281" s="30"/>
      <c r="L281" s="5"/>
      <c r="T281" s="6"/>
      <c r="U281" s="7"/>
      <c r="V281" s="5"/>
    </row>
    <row r="282" spans="3:22" ht="12.75" x14ac:dyDescent="0.2">
      <c r="C282" s="6"/>
      <c r="D282" s="7"/>
      <c r="F282" s="6"/>
      <c r="H282" s="29"/>
      <c r="I282" s="30"/>
      <c r="L282" s="5"/>
      <c r="T282" s="6"/>
      <c r="U282" s="7"/>
      <c r="V282" s="5"/>
    </row>
    <row r="283" spans="3:22" ht="12.75" x14ac:dyDescent="0.2">
      <c r="C283" s="6"/>
      <c r="D283" s="7"/>
      <c r="F283" s="6"/>
      <c r="H283" s="29"/>
      <c r="I283" s="30"/>
      <c r="L283" s="5"/>
      <c r="T283" s="6"/>
      <c r="U283" s="7"/>
      <c r="V283" s="5"/>
    </row>
    <row r="284" spans="3:22" ht="12.75" x14ac:dyDescent="0.2">
      <c r="C284" s="6"/>
      <c r="D284" s="7"/>
      <c r="F284" s="6"/>
      <c r="H284" s="29"/>
      <c r="I284" s="30"/>
      <c r="L284" s="5"/>
      <c r="T284" s="6"/>
      <c r="U284" s="7"/>
      <c r="V284" s="5"/>
    </row>
    <row r="285" spans="3:22" ht="12.75" x14ac:dyDescent="0.2">
      <c r="C285" s="6"/>
      <c r="D285" s="7"/>
      <c r="F285" s="6"/>
      <c r="H285" s="29"/>
      <c r="I285" s="30"/>
      <c r="L285" s="5"/>
      <c r="T285" s="6"/>
      <c r="U285" s="7"/>
      <c r="V285" s="5"/>
    </row>
    <row r="286" spans="3:22" ht="12.75" x14ac:dyDescent="0.2">
      <c r="C286" s="6"/>
      <c r="D286" s="7"/>
      <c r="F286" s="6"/>
      <c r="H286" s="29"/>
      <c r="I286" s="30"/>
      <c r="L286" s="5"/>
      <c r="T286" s="6"/>
      <c r="U286" s="7"/>
      <c r="V286" s="5"/>
    </row>
    <row r="287" spans="3:22" ht="12.75" x14ac:dyDescent="0.2">
      <c r="C287" s="6"/>
      <c r="D287" s="7"/>
      <c r="F287" s="6"/>
      <c r="H287" s="29"/>
      <c r="I287" s="30"/>
      <c r="L287" s="5"/>
      <c r="T287" s="6"/>
      <c r="U287" s="7"/>
      <c r="V287" s="5"/>
    </row>
    <row r="288" spans="3:22" ht="12.75" x14ac:dyDescent="0.2">
      <c r="C288" s="6"/>
      <c r="D288" s="7"/>
      <c r="F288" s="6"/>
      <c r="H288" s="29"/>
      <c r="I288" s="30"/>
      <c r="L288" s="5"/>
      <c r="T288" s="6"/>
      <c r="U288" s="7"/>
      <c r="V288" s="5"/>
    </row>
    <row r="289" spans="3:22" ht="12.75" x14ac:dyDescent="0.2">
      <c r="C289" s="6"/>
      <c r="D289" s="7"/>
      <c r="F289" s="6"/>
      <c r="H289" s="29"/>
      <c r="I289" s="30"/>
      <c r="L289" s="5"/>
      <c r="T289" s="6"/>
      <c r="U289" s="7"/>
      <c r="V289" s="5"/>
    </row>
    <row r="290" spans="3:22" ht="12.75" x14ac:dyDescent="0.2">
      <c r="C290" s="6"/>
      <c r="D290" s="7"/>
      <c r="F290" s="6"/>
      <c r="H290" s="29"/>
      <c r="I290" s="30"/>
      <c r="L290" s="5"/>
      <c r="T290" s="6"/>
      <c r="U290" s="7"/>
      <c r="V290" s="5"/>
    </row>
    <row r="291" spans="3:22" ht="12.75" x14ac:dyDescent="0.2">
      <c r="C291" s="6"/>
      <c r="D291" s="7"/>
      <c r="F291" s="6"/>
      <c r="H291" s="29"/>
      <c r="I291" s="30"/>
      <c r="L291" s="5"/>
      <c r="T291" s="6"/>
      <c r="U291" s="7"/>
      <c r="V291" s="5"/>
    </row>
    <row r="292" spans="3:22" ht="12.75" x14ac:dyDescent="0.2">
      <c r="C292" s="6"/>
      <c r="D292" s="7"/>
      <c r="F292" s="6"/>
      <c r="H292" s="29"/>
      <c r="I292" s="30"/>
      <c r="L292" s="5"/>
      <c r="T292" s="6"/>
      <c r="U292" s="7"/>
      <c r="V292" s="5"/>
    </row>
    <row r="293" spans="3:22" ht="12.75" x14ac:dyDescent="0.2">
      <c r="C293" s="6"/>
      <c r="D293" s="7"/>
      <c r="F293" s="6"/>
      <c r="H293" s="29"/>
      <c r="I293" s="30"/>
      <c r="L293" s="5"/>
      <c r="T293" s="6"/>
      <c r="U293" s="7"/>
      <c r="V293" s="5"/>
    </row>
    <row r="294" spans="3:22" ht="12.75" x14ac:dyDescent="0.2">
      <c r="C294" s="6"/>
      <c r="D294" s="7"/>
      <c r="F294" s="6"/>
      <c r="H294" s="29"/>
      <c r="I294" s="30"/>
      <c r="L294" s="5"/>
      <c r="T294" s="6"/>
      <c r="U294" s="7"/>
      <c r="V294" s="5"/>
    </row>
    <row r="295" spans="3:22" ht="12.75" x14ac:dyDescent="0.2">
      <c r="C295" s="6"/>
      <c r="D295" s="7"/>
      <c r="F295" s="6"/>
      <c r="H295" s="29"/>
      <c r="I295" s="30"/>
      <c r="L295" s="5"/>
      <c r="T295" s="6"/>
      <c r="U295" s="7"/>
      <c r="V295" s="5"/>
    </row>
    <row r="296" spans="3:22" ht="12.75" x14ac:dyDescent="0.2">
      <c r="C296" s="6"/>
      <c r="D296" s="7"/>
      <c r="F296" s="6"/>
      <c r="H296" s="29"/>
      <c r="I296" s="30"/>
      <c r="L296" s="5"/>
      <c r="T296" s="6"/>
      <c r="U296" s="7"/>
      <c r="V296" s="5"/>
    </row>
    <row r="297" spans="3:22" ht="12.75" x14ac:dyDescent="0.2">
      <c r="C297" s="6"/>
      <c r="D297" s="7"/>
      <c r="F297" s="6"/>
      <c r="H297" s="29"/>
      <c r="I297" s="30"/>
      <c r="L297" s="5"/>
      <c r="T297" s="6"/>
      <c r="U297" s="7"/>
      <c r="V297" s="5"/>
    </row>
    <row r="298" spans="3:22" ht="12.75" x14ac:dyDescent="0.2">
      <c r="C298" s="6"/>
      <c r="D298" s="7"/>
      <c r="F298" s="6"/>
      <c r="H298" s="29"/>
      <c r="I298" s="30"/>
      <c r="L298" s="5"/>
      <c r="T298" s="6"/>
      <c r="U298" s="7"/>
      <c r="V298" s="5"/>
    </row>
    <row r="299" spans="3:22" ht="12.75" x14ac:dyDescent="0.2">
      <c r="C299" s="6"/>
      <c r="D299" s="7"/>
      <c r="F299" s="6"/>
      <c r="H299" s="29"/>
      <c r="I299" s="30"/>
      <c r="L299" s="5"/>
      <c r="T299" s="6"/>
      <c r="U299" s="7"/>
      <c r="V299" s="5"/>
    </row>
    <row r="300" spans="3:22" ht="12.75" x14ac:dyDescent="0.2">
      <c r="C300" s="6"/>
      <c r="D300" s="7"/>
      <c r="F300" s="6"/>
      <c r="H300" s="29"/>
      <c r="I300" s="30"/>
      <c r="L300" s="5"/>
      <c r="T300" s="6"/>
      <c r="U300" s="7"/>
      <c r="V300" s="5"/>
    </row>
    <row r="301" spans="3:22" ht="12.75" x14ac:dyDescent="0.2">
      <c r="C301" s="6"/>
      <c r="D301" s="7"/>
      <c r="F301" s="6"/>
      <c r="H301" s="29"/>
      <c r="I301" s="30"/>
      <c r="L301" s="5"/>
      <c r="T301" s="6"/>
      <c r="U301" s="7"/>
      <c r="V301" s="5"/>
    </row>
    <row r="302" spans="3:22" ht="12.75" x14ac:dyDescent="0.2">
      <c r="C302" s="6"/>
      <c r="D302" s="7"/>
      <c r="F302" s="6"/>
      <c r="H302" s="29"/>
      <c r="I302" s="30"/>
      <c r="L302" s="5"/>
      <c r="T302" s="6"/>
      <c r="U302" s="7"/>
      <c r="V302" s="5"/>
    </row>
    <row r="303" spans="3:22" ht="12.75" x14ac:dyDescent="0.2">
      <c r="C303" s="6"/>
      <c r="D303" s="7"/>
      <c r="F303" s="6"/>
      <c r="H303" s="29"/>
      <c r="I303" s="30"/>
      <c r="L303" s="5"/>
      <c r="T303" s="6"/>
      <c r="U303" s="7"/>
      <c r="V303" s="5"/>
    </row>
    <row r="304" spans="3:22" ht="12.75" x14ac:dyDescent="0.2">
      <c r="C304" s="6"/>
      <c r="D304" s="7"/>
      <c r="F304" s="6"/>
      <c r="H304" s="29"/>
      <c r="I304" s="30"/>
      <c r="L304" s="5"/>
      <c r="T304" s="6"/>
      <c r="U304" s="7"/>
      <c r="V304" s="5"/>
    </row>
    <row r="305" spans="3:22" ht="12.75" x14ac:dyDescent="0.2">
      <c r="C305" s="6"/>
      <c r="D305" s="7"/>
      <c r="F305" s="6"/>
      <c r="H305" s="29"/>
      <c r="I305" s="30"/>
      <c r="L305" s="5"/>
      <c r="T305" s="6"/>
      <c r="U305" s="7"/>
      <c r="V305" s="5"/>
    </row>
    <row r="306" spans="3:22" ht="12.75" x14ac:dyDescent="0.2">
      <c r="C306" s="6"/>
      <c r="D306" s="7"/>
      <c r="F306" s="6"/>
      <c r="H306" s="29"/>
      <c r="I306" s="30"/>
      <c r="L306" s="5"/>
      <c r="T306" s="6"/>
      <c r="U306" s="7"/>
      <c r="V306" s="5"/>
    </row>
    <row r="307" spans="3:22" ht="12.75" x14ac:dyDescent="0.2">
      <c r="C307" s="6"/>
      <c r="D307" s="7"/>
      <c r="F307" s="6"/>
      <c r="H307" s="29"/>
      <c r="I307" s="30"/>
      <c r="L307" s="5"/>
      <c r="T307" s="6"/>
      <c r="U307" s="7"/>
      <c r="V307" s="5"/>
    </row>
    <row r="308" spans="3:22" ht="12.75" x14ac:dyDescent="0.2">
      <c r="C308" s="6"/>
      <c r="D308" s="7"/>
      <c r="F308" s="6"/>
      <c r="H308" s="29"/>
      <c r="I308" s="30"/>
      <c r="L308" s="5"/>
      <c r="T308" s="6"/>
      <c r="U308" s="7"/>
      <c r="V308" s="5"/>
    </row>
    <row r="309" spans="3:22" ht="12.75" x14ac:dyDescent="0.2">
      <c r="C309" s="6"/>
      <c r="D309" s="7"/>
      <c r="F309" s="6"/>
      <c r="H309" s="29"/>
      <c r="I309" s="30"/>
      <c r="L309" s="5"/>
      <c r="T309" s="6"/>
      <c r="U309" s="7"/>
      <c r="V309" s="5"/>
    </row>
    <row r="310" spans="3:22" ht="12.75" x14ac:dyDescent="0.2">
      <c r="C310" s="6"/>
      <c r="D310" s="7"/>
      <c r="F310" s="6"/>
      <c r="H310" s="29"/>
      <c r="I310" s="30"/>
      <c r="L310" s="5"/>
      <c r="T310" s="6"/>
      <c r="U310" s="7"/>
      <c r="V310" s="5"/>
    </row>
    <row r="311" spans="3:22" ht="12.75" x14ac:dyDescent="0.2">
      <c r="C311" s="6"/>
      <c r="D311" s="7"/>
      <c r="F311" s="6"/>
      <c r="H311" s="29"/>
      <c r="I311" s="30"/>
      <c r="L311" s="5"/>
      <c r="T311" s="6"/>
      <c r="U311" s="7"/>
      <c r="V311" s="5"/>
    </row>
    <row r="312" spans="3:22" ht="12.75" x14ac:dyDescent="0.2">
      <c r="C312" s="6"/>
      <c r="D312" s="7"/>
      <c r="F312" s="6"/>
      <c r="H312" s="29"/>
      <c r="I312" s="30"/>
      <c r="L312" s="5"/>
      <c r="T312" s="6"/>
      <c r="U312" s="7"/>
      <c r="V312" s="5"/>
    </row>
    <row r="313" spans="3:22" ht="12.75" x14ac:dyDescent="0.2">
      <c r="C313" s="6"/>
      <c r="D313" s="7"/>
      <c r="F313" s="6"/>
      <c r="H313" s="29"/>
      <c r="I313" s="30"/>
      <c r="L313" s="5"/>
      <c r="T313" s="6"/>
      <c r="U313" s="7"/>
      <c r="V313" s="5"/>
    </row>
    <row r="314" spans="3:22" ht="12.75" x14ac:dyDescent="0.2">
      <c r="C314" s="6"/>
      <c r="D314" s="7"/>
      <c r="F314" s="6"/>
      <c r="H314" s="29"/>
      <c r="I314" s="30"/>
      <c r="L314" s="5"/>
      <c r="T314" s="6"/>
      <c r="U314" s="7"/>
      <c r="V314" s="5"/>
    </row>
    <row r="315" spans="3:22" ht="12.75" x14ac:dyDescent="0.2">
      <c r="C315" s="6"/>
      <c r="D315" s="7"/>
      <c r="F315" s="6"/>
      <c r="H315" s="29"/>
      <c r="I315" s="30"/>
      <c r="L315" s="5"/>
      <c r="T315" s="6"/>
      <c r="U315" s="7"/>
      <c r="V315" s="5"/>
    </row>
    <row r="316" spans="3:22" ht="12.75" x14ac:dyDescent="0.2">
      <c r="C316" s="6"/>
      <c r="D316" s="7"/>
      <c r="F316" s="6"/>
      <c r="H316" s="29"/>
      <c r="I316" s="30"/>
      <c r="L316" s="5"/>
      <c r="T316" s="6"/>
      <c r="U316" s="7"/>
      <c r="V316" s="5"/>
    </row>
    <row r="317" spans="3:22" ht="12.75" x14ac:dyDescent="0.2">
      <c r="C317" s="6"/>
      <c r="D317" s="7"/>
      <c r="F317" s="6"/>
      <c r="H317" s="29"/>
      <c r="I317" s="30"/>
      <c r="L317" s="5"/>
      <c r="T317" s="6"/>
      <c r="U317" s="7"/>
      <c r="V317" s="5"/>
    </row>
    <row r="318" spans="3:22" ht="12.75" x14ac:dyDescent="0.2">
      <c r="C318" s="6"/>
      <c r="D318" s="7"/>
      <c r="F318" s="6"/>
      <c r="H318" s="29"/>
      <c r="I318" s="30"/>
      <c r="L318" s="5"/>
      <c r="T318" s="6"/>
      <c r="U318" s="7"/>
      <c r="V318" s="5"/>
    </row>
    <row r="319" spans="3:22" ht="12.75" x14ac:dyDescent="0.2">
      <c r="C319" s="6"/>
      <c r="D319" s="7"/>
      <c r="F319" s="6"/>
      <c r="H319" s="29"/>
      <c r="I319" s="30"/>
      <c r="L319" s="5"/>
      <c r="T319" s="6"/>
      <c r="U319" s="7"/>
      <c r="V319" s="5"/>
    </row>
    <row r="320" spans="3:22" ht="12.75" x14ac:dyDescent="0.2">
      <c r="C320" s="6"/>
      <c r="D320" s="7"/>
      <c r="F320" s="6"/>
      <c r="H320" s="29"/>
      <c r="I320" s="30"/>
      <c r="L320" s="5"/>
      <c r="T320" s="6"/>
      <c r="U320" s="7"/>
      <c r="V320" s="5"/>
    </row>
    <row r="321" spans="3:22" ht="12.75" x14ac:dyDescent="0.2">
      <c r="C321" s="6"/>
      <c r="D321" s="7"/>
      <c r="F321" s="6"/>
      <c r="H321" s="29"/>
      <c r="I321" s="30"/>
      <c r="L321" s="5"/>
      <c r="T321" s="6"/>
      <c r="U321" s="7"/>
      <c r="V321" s="5"/>
    </row>
    <row r="322" spans="3:22" ht="12.75" x14ac:dyDescent="0.2">
      <c r="C322" s="6"/>
      <c r="D322" s="7"/>
      <c r="F322" s="6"/>
      <c r="H322" s="29"/>
      <c r="I322" s="30"/>
      <c r="L322" s="5"/>
      <c r="T322" s="6"/>
      <c r="U322" s="7"/>
      <c r="V322" s="5"/>
    </row>
    <row r="323" spans="3:22" ht="12.75" x14ac:dyDescent="0.2">
      <c r="C323" s="6"/>
      <c r="D323" s="7"/>
      <c r="F323" s="6"/>
      <c r="H323" s="29"/>
      <c r="I323" s="30"/>
      <c r="L323" s="5"/>
      <c r="T323" s="6"/>
      <c r="U323" s="7"/>
      <c r="V323" s="5"/>
    </row>
    <row r="324" spans="3:22" ht="12.75" x14ac:dyDescent="0.2">
      <c r="C324" s="6"/>
      <c r="D324" s="7"/>
      <c r="F324" s="6"/>
      <c r="H324" s="29"/>
      <c r="I324" s="30"/>
      <c r="L324" s="5"/>
      <c r="T324" s="6"/>
      <c r="U324" s="7"/>
      <c r="V324" s="5"/>
    </row>
    <row r="325" spans="3:22" ht="12.75" x14ac:dyDescent="0.2">
      <c r="C325" s="6"/>
      <c r="D325" s="7"/>
      <c r="F325" s="6"/>
      <c r="H325" s="29"/>
      <c r="I325" s="30"/>
      <c r="L325" s="5"/>
      <c r="T325" s="6"/>
      <c r="U325" s="7"/>
      <c r="V325" s="5"/>
    </row>
    <row r="326" spans="3:22" ht="12.75" x14ac:dyDescent="0.2">
      <c r="C326" s="6"/>
      <c r="D326" s="7"/>
      <c r="F326" s="6"/>
      <c r="H326" s="29"/>
      <c r="I326" s="30"/>
      <c r="L326" s="5"/>
      <c r="T326" s="6"/>
      <c r="U326" s="7"/>
      <c r="V326" s="5"/>
    </row>
    <row r="327" spans="3:22" ht="12.75" x14ac:dyDescent="0.2">
      <c r="C327" s="6"/>
      <c r="D327" s="7"/>
      <c r="F327" s="6"/>
      <c r="H327" s="29"/>
      <c r="I327" s="30"/>
      <c r="L327" s="5"/>
      <c r="T327" s="6"/>
      <c r="U327" s="7"/>
      <c r="V327" s="5"/>
    </row>
    <row r="328" spans="3:22" ht="12.75" x14ac:dyDescent="0.2">
      <c r="C328" s="6"/>
      <c r="D328" s="7"/>
      <c r="F328" s="6"/>
      <c r="H328" s="29"/>
      <c r="I328" s="30"/>
      <c r="L328" s="5"/>
      <c r="T328" s="6"/>
      <c r="U328" s="7"/>
      <c r="V328" s="5"/>
    </row>
    <row r="329" spans="3:22" ht="12.75" x14ac:dyDescent="0.2">
      <c r="C329" s="6"/>
      <c r="D329" s="7"/>
      <c r="F329" s="6"/>
      <c r="H329" s="29"/>
      <c r="I329" s="30"/>
      <c r="L329" s="5"/>
      <c r="T329" s="6"/>
      <c r="U329" s="7"/>
      <c r="V329" s="5"/>
    </row>
    <row r="330" spans="3:22" ht="12.75" x14ac:dyDescent="0.2">
      <c r="C330" s="6"/>
      <c r="D330" s="7"/>
      <c r="F330" s="6"/>
      <c r="H330" s="29"/>
      <c r="I330" s="30"/>
      <c r="L330" s="5"/>
      <c r="T330" s="6"/>
      <c r="U330" s="7"/>
      <c r="V330" s="5"/>
    </row>
    <row r="331" spans="3:22" ht="12.75" x14ac:dyDescent="0.2">
      <c r="C331" s="6"/>
      <c r="D331" s="7"/>
      <c r="F331" s="6"/>
      <c r="H331" s="29"/>
      <c r="I331" s="30"/>
      <c r="L331" s="5"/>
      <c r="T331" s="6"/>
      <c r="U331" s="7"/>
      <c r="V331" s="5"/>
    </row>
    <row r="332" spans="3:22" ht="12.75" x14ac:dyDescent="0.2">
      <c r="C332" s="6"/>
      <c r="D332" s="7"/>
      <c r="F332" s="6"/>
      <c r="H332" s="29"/>
      <c r="I332" s="30"/>
      <c r="L332" s="5"/>
      <c r="T332" s="6"/>
      <c r="U332" s="7"/>
      <c r="V332" s="5"/>
    </row>
    <row r="333" spans="3:22" ht="12.75" x14ac:dyDescent="0.2">
      <c r="C333" s="6"/>
      <c r="D333" s="7"/>
      <c r="F333" s="6"/>
      <c r="H333" s="29"/>
      <c r="I333" s="30"/>
      <c r="L333" s="5"/>
      <c r="T333" s="6"/>
      <c r="U333" s="7"/>
      <c r="V333" s="5"/>
    </row>
    <row r="334" spans="3:22" ht="12.75" x14ac:dyDescent="0.2">
      <c r="C334" s="6"/>
      <c r="D334" s="7"/>
      <c r="F334" s="6"/>
      <c r="H334" s="29"/>
      <c r="I334" s="30"/>
      <c r="L334" s="5"/>
      <c r="T334" s="6"/>
      <c r="U334" s="7"/>
      <c r="V334" s="5"/>
    </row>
    <row r="335" spans="3:22" ht="12.75" x14ac:dyDescent="0.2">
      <c r="C335" s="6"/>
      <c r="D335" s="7"/>
      <c r="F335" s="6"/>
      <c r="H335" s="29"/>
      <c r="I335" s="30"/>
      <c r="L335" s="5"/>
      <c r="T335" s="6"/>
      <c r="U335" s="7"/>
      <c r="V335" s="5"/>
    </row>
    <row r="336" spans="3:22" ht="12.75" x14ac:dyDescent="0.2">
      <c r="C336" s="6"/>
      <c r="D336" s="7"/>
      <c r="F336" s="6"/>
      <c r="H336" s="29"/>
      <c r="I336" s="30"/>
      <c r="L336" s="5"/>
      <c r="T336" s="6"/>
      <c r="U336" s="7"/>
      <c r="V336" s="5"/>
    </row>
    <row r="337" spans="3:22" ht="12.75" x14ac:dyDescent="0.2">
      <c r="C337" s="6"/>
      <c r="D337" s="7"/>
      <c r="F337" s="6"/>
      <c r="H337" s="29"/>
      <c r="I337" s="30"/>
      <c r="L337" s="5"/>
      <c r="T337" s="6"/>
      <c r="U337" s="7"/>
      <c r="V337" s="5"/>
    </row>
    <row r="338" spans="3:22" ht="12.75" x14ac:dyDescent="0.2">
      <c r="C338" s="6"/>
      <c r="D338" s="7"/>
      <c r="F338" s="6"/>
      <c r="H338" s="29"/>
      <c r="I338" s="30"/>
      <c r="L338" s="5"/>
      <c r="T338" s="6"/>
      <c r="U338" s="7"/>
      <c r="V338" s="5"/>
    </row>
    <row r="339" spans="3:22" ht="12.75" x14ac:dyDescent="0.2">
      <c r="C339" s="6"/>
      <c r="D339" s="7"/>
      <c r="F339" s="6"/>
      <c r="H339" s="29"/>
      <c r="I339" s="30"/>
      <c r="L339" s="5"/>
      <c r="T339" s="6"/>
      <c r="U339" s="7"/>
      <c r="V339" s="5"/>
    </row>
    <row r="340" spans="3:22" ht="12.75" x14ac:dyDescent="0.2">
      <c r="C340" s="6"/>
      <c r="D340" s="7"/>
      <c r="F340" s="6"/>
      <c r="H340" s="29"/>
      <c r="I340" s="30"/>
      <c r="L340" s="5"/>
      <c r="T340" s="6"/>
      <c r="U340" s="7"/>
      <c r="V340" s="5"/>
    </row>
    <row r="341" spans="3:22" ht="12.75" x14ac:dyDescent="0.2">
      <c r="C341" s="6"/>
      <c r="D341" s="7"/>
      <c r="F341" s="6"/>
      <c r="H341" s="29"/>
      <c r="I341" s="30"/>
      <c r="L341" s="5"/>
      <c r="T341" s="6"/>
      <c r="U341" s="7"/>
      <c r="V341" s="5"/>
    </row>
    <row r="342" spans="3:22" ht="12.75" x14ac:dyDescent="0.2">
      <c r="C342" s="6"/>
      <c r="D342" s="7"/>
      <c r="F342" s="6"/>
      <c r="H342" s="29"/>
      <c r="I342" s="30"/>
      <c r="L342" s="5"/>
      <c r="T342" s="6"/>
      <c r="U342" s="7"/>
      <c r="V342" s="5"/>
    </row>
    <row r="343" spans="3:22" ht="12.75" x14ac:dyDescent="0.2">
      <c r="C343" s="6"/>
      <c r="D343" s="7"/>
      <c r="F343" s="6"/>
      <c r="H343" s="29"/>
      <c r="I343" s="30"/>
      <c r="L343" s="5"/>
      <c r="T343" s="6"/>
      <c r="U343" s="7"/>
      <c r="V343" s="5"/>
    </row>
    <row r="344" spans="3:22" ht="12.75" x14ac:dyDescent="0.2">
      <c r="C344" s="6"/>
      <c r="D344" s="7"/>
      <c r="F344" s="6"/>
      <c r="H344" s="29"/>
      <c r="I344" s="30"/>
      <c r="L344" s="5"/>
      <c r="T344" s="6"/>
      <c r="U344" s="7"/>
      <c r="V344" s="5"/>
    </row>
    <row r="345" spans="3:22" ht="12.75" x14ac:dyDescent="0.2">
      <c r="C345" s="6"/>
      <c r="D345" s="7"/>
      <c r="F345" s="6"/>
      <c r="H345" s="29"/>
      <c r="I345" s="30"/>
      <c r="L345" s="5"/>
      <c r="T345" s="6"/>
      <c r="U345" s="7"/>
      <c r="V345" s="5"/>
    </row>
    <row r="346" spans="3:22" ht="12.75" x14ac:dyDescent="0.2">
      <c r="C346" s="6"/>
      <c r="D346" s="7"/>
      <c r="F346" s="6"/>
      <c r="H346" s="29"/>
      <c r="I346" s="30"/>
      <c r="L346" s="5"/>
      <c r="T346" s="6"/>
      <c r="U346" s="7"/>
      <c r="V346" s="5"/>
    </row>
    <row r="347" spans="3:22" ht="12.75" x14ac:dyDescent="0.2">
      <c r="C347" s="6"/>
      <c r="D347" s="7"/>
      <c r="F347" s="6"/>
      <c r="H347" s="29"/>
      <c r="I347" s="30"/>
      <c r="L347" s="5"/>
      <c r="T347" s="6"/>
      <c r="U347" s="7"/>
      <c r="V347" s="5"/>
    </row>
    <row r="348" spans="3:22" ht="12.75" x14ac:dyDescent="0.2">
      <c r="C348" s="6"/>
      <c r="D348" s="7"/>
      <c r="F348" s="6"/>
      <c r="H348" s="29"/>
      <c r="I348" s="30"/>
      <c r="L348" s="5"/>
      <c r="T348" s="6"/>
      <c r="U348" s="7"/>
      <c r="V348" s="5"/>
    </row>
    <row r="349" spans="3:22" ht="12.75" x14ac:dyDescent="0.2">
      <c r="C349" s="6"/>
      <c r="D349" s="7"/>
      <c r="F349" s="6"/>
      <c r="H349" s="29"/>
      <c r="I349" s="30"/>
      <c r="L349" s="5"/>
      <c r="T349" s="6"/>
      <c r="U349" s="7"/>
      <c r="V349" s="5"/>
    </row>
    <row r="350" spans="3:22" ht="12.75" x14ac:dyDescent="0.2">
      <c r="C350" s="6"/>
      <c r="D350" s="7"/>
      <c r="F350" s="6"/>
      <c r="H350" s="29"/>
      <c r="I350" s="30"/>
      <c r="L350" s="5"/>
      <c r="T350" s="6"/>
      <c r="U350" s="7"/>
      <c r="V350" s="5"/>
    </row>
    <row r="351" spans="3:22" ht="12.75" x14ac:dyDescent="0.2">
      <c r="C351" s="6"/>
      <c r="D351" s="7"/>
      <c r="F351" s="6"/>
      <c r="H351" s="29"/>
      <c r="I351" s="30"/>
      <c r="L351" s="5"/>
      <c r="T351" s="6"/>
      <c r="U351" s="7"/>
      <c r="V351" s="5"/>
    </row>
    <row r="352" spans="3:22" ht="12.75" x14ac:dyDescent="0.2">
      <c r="C352" s="6"/>
      <c r="D352" s="7"/>
      <c r="F352" s="6"/>
      <c r="H352" s="29"/>
      <c r="I352" s="30"/>
      <c r="L352" s="5"/>
      <c r="T352" s="6"/>
      <c r="U352" s="7"/>
      <c r="V352" s="5"/>
    </row>
    <row r="353" spans="3:22" ht="12.75" x14ac:dyDescent="0.2">
      <c r="C353" s="6"/>
      <c r="D353" s="7"/>
      <c r="F353" s="6"/>
      <c r="H353" s="29"/>
      <c r="I353" s="30"/>
      <c r="L353" s="5"/>
      <c r="T353" s="6"/>
      <c r="U353" s="7"/>
      <c r="V353" s="5"/>
    </row>
    <row r="354" spans="3:22" ht="12.75" x14ac:dyDescent="0.2">
      <c r="C354" s="6"/>
      <c r="D354" s="7"/>
      <c r="F354" s="6"/>
      <c r="H354" s="29"/>
      <c r="I354" s="30"/>
      <c r="L354" s="5"/>
      <c r="T354" s="6"/>
      <c r="U354" s="7"/>
      <c r="V354" s="5"/>
    </row>
    <row r="355" spans="3:22" ht="12.75" x14ac:dyDescent="0.2">
      <c r="C355" s="6"/>
      <c r="D355" s="7"/>
      <c r="F355" s="6"/>
      <c r="H355" s="29"/>
      <c r="I355" s="30"/>
      <c r="L355" s="5"/>
      <c r="T355" s="6"/>
      <c r="U355" s="7"/>
      <c r="V355" s="5"/>
    </row>
    <row r="356" spans="3:22" ht="12.75" x14ac:dyDescent="0.2">
      <c r="C356" s="6"/>
      <c r="D356" s="7"/>
      <c r="F356" s="6"/>
      <c r="H356" s="29"/>
      <c r="I356" s="30"/>
      <c r="L356" s="5"/>
      <c r="T356" s="6"/>
      <c r="U356" s="7"/>
      <c r="V356" s="5"/>
    </row>
    <row r="357" spans="3:22" ht="12.75" x14ac:dyDescent="0.2">
      <c r="C357" s="6"/>
      <c r="D357" s="7"/>
      <c r="F357" s="6"/>
      <c r="H357" s="29"/>
      <c r="I357" s="30"/>
      <c r="L357" s="5"/>
      <c r="T357" s="6"/>
      <c r="U357" s="7"/>
      <c r="V357" s="5"/>
    </row>
    <row r="358" spans="3:22" ht="12.75" x14ac:dyDescent="0.2">
      <c r="C358" s="6"/>
      <c r="D358" s="7"/>
      <c r="F358" s="6"/>
      <c r="H358" s="29"/>
      <c r="I358" s="30"/>
      <c r="L358" s="5"/>
      <c r="T358" s="6"/>
      <c r="U358" s="7"/>
      <c r="V358" s="5"/>
    </row>
    <row r="359" spans="3:22" ht="12.75" x14ac:dyDescent="0.2">
      <c r="C359" s="6"/>
      <c r="D359" s="7"/>
      <c r="F359" s="6"/>
      <c r="H359" s="29"/>
      <c r="I359" s="30"/>
      <c r="L359" s="5"/>
      <c r="T359" s="6"/>
      <c r="U359" s="7"/>
      <c r="V359" s="5"/>
    </row>
    <row r="360" spans="3:22" ht="12.75" x14ac:dyDescent="0.2">
      <c r="C360" s="6"/>
      <c r="D360" s="7"/>
      <c r="F360" s="6"/>
      <c r="H360" s="29"/>
      <c r="I360" s="30"/>
      <c r="L360" s="5"/>
      <c r="T360" s="6"/>
      <c r="U360" s="7"/>
      <c r="V360" s="5"/>
    </row>
    <row r="361" spans="3:22" ht="12.75" x14ac:dyDescent="0.2">
      <c r="C361" s="6"/>
      <c r="D361" s="7"/>
      <c r="F361" s="6"/>
      <c r="H361" s="29"/>
      <c r="I361" s="30"/>
      <c r="L361" s="5"/>
      <c r="T361" s="6"/>
      <c r="U361" s="7"/>
      <c r="V361" s="5"/>
    </row>
    <row r="362" spans="3:22" ht="12.75" x14ac:dyDescent="0.2">
      <c r="C362" s="6"/>
      <c r="D362" s="7"/>
      <c r="F362" s="6"/>
      <c r="H362" s="29"/>
      <c r="I362" s="30"/>
      <c r="L362" s="5"/>
      <c r="T362" s="6"/>
      <c r="U362" s="7"/>
      <c r="V362" s="5"/>
    </row>
    <row r="363" spans="3:22" ht="12.75" x14ac:dyDescent="0.2">
      <c r="C363" s="6"/>
      <c r="D363" s="7"/>
      <c r="F363" s="6"/>
      <c r="H363" s="29"/>
      <c r="I363" s="30"/>
      <c r="L363" s="5"/>
      <c r="T363" s="6"/>
      <c r="U363" s="7"/>
      <c r="V363" s="5"/>
    </row>
    <row r="364" spans="3:22" ht="12.75" x14ac:dyDescent="0.2">
      <c r="C364" s="6"/>
      <c r="D364" s="7"/>
      <c r="F364" s="6"/>
      <c r="H364" s="29"/>
      <c r="I364" s="30"/>
      <c r="L364" s="5"/>
      <c r="T364" s="6"/>
      <c r="U364" s="7"/>
      <c r="V364" s="5"/>
    </row>
    <row r="365" spans="3:22" ht="12.75" x14ac:dyDescent="0.2">
      <c r="C365" s="6"/>
      <c r="D365" s="7"/>
      <c r="F365" s="6"/>
      <c r="H365" s="29"/>
      <c r="I365" s="30"/>
      <c r="L365" s="5"/>
      <c r="T365" s="6"/>
      <c r="U365" s="7"/>
      <c r="V365" s="5"/>
    </row>
    <row r="366" spans="3:22" ht="12.75" x14ac:dyDescent="0.2">
      <c r="C366" s="6"/>
      <c r="D366" s="7"/>
      <c r="F366" s="6"/>
      <c r="H366" s="29"/>
      <c r="I366" s="30"/>
      <c r="L366" s="5"/>
      <c r="T366" s="6"/>
      <c r="U366" s="7"/>
      <c r="V366" s="5"/>
    </row>
    <row r="367" spans="3:22" ht="12.75" x14ac:dyDescent="0.2">
      <c r="C367" s="6"/>
      <c r="D367" s="7"/>
      <c r="F367" s="6"/>
      <c r="H367" s="29"/>
      <c r="I367" s="30"/>
      <c r="L367" s="5"/>
      <c r="T367" s="6"/>
      <c r="U367" s="7"/>
      <c r="V367" s="5"/>
    </row>
    <row r="368" spans="3:22" ht="12.75" x14ac:dyDescent="0.2">
      <c r="C368" s="6"/>
      <c r="D368" s="7"/>
      <c r="F368" s="6"/>
      <c r="H368" s="29"/>
      <c r="I368" s="30"/>
      <c r="L368" s="5"/>
      <c r="T368" s="6"/>
      <c r="U368" s="7"/>
      <c r="V368" s="5"/>
    </row>
    <row r="369" spans="3:22" ht="12.75" x14ac:dyDescent="0.2">
      <c r="C369" s="6"/>
      <c r="D369" s="7"/>
      <c r="F369" s="6"/>
      <c r="H369" s="29"/>
      <c r="I369" s="30"/>
      <c r="L369" s="5"/>
      <c r="T369" s="6"/>
      <c r="U369" s="7"/>
      <c r="V369" s="5"/>
    </row>
    <row r="370" spans="3:22" ht="12.75" x14ac:dyDescent="0.2">
      <c r="C370" s="6"/>
      <c r="D370" s="7"/>
      <c r="F370" s="6"/>
      <c r="H370" s="29"/>
      <c r="I370" s="30"/>
      <c r="L370" s="5"/>
      <c r="T370" s="6"/>
      <c r="U370" s="7"/>
      <c r="V370" s="5"/>
    </row>
    <row r="371" spans="3:22" ht="12.75" x14ac:dyDescent="0.2">
      <c r="C371" s="6"/>
      <c r="D371" s="7"/>
      <c r="F371" s="6"/>
      <c r="H371" s="29"/>
      <c r="I371" s="30"/>
      <c r="L371" s="5"/>
      <c r="T371" s="6"/>
      <c r="U371" s="7"/>
      <c r="V371" s="5"/>
    </row>
    <row r="372" spans="3:22" ht="12.75" x14ac:dyDescent="0.2">
      <c r="C372" s="6"/>
      <c r="D372" s="7"/>
      <c r="F372" s="6"/>
      <c r="H372" s="29"/>
      <c r="I372" s="30"/>
      <c r="L372" s="5"/>
      <c r="T372" s="6"/>
      <c r="U372" s="7"/>
      <c r="V372" s="5"/>
    </row>
    <row r="373" spans="3:22" ht="12.75" x14ac:dyDescent="0.2">
      <c r="C373" s="6"/>
      <c r="D373" s="7"/>
      <c r="F373" s="6"/>
      <c r="H373" s="29"/>
      <c r="I373" s="30"/>
      <c r="L373" s="5"/>
      <c r="T373" s="6"/>
      <c r="U373" s="7"/>
      <c r="V373" s="5"/>
    </row>
    <row r="374" spans="3:22" ht="12.75" x14ac:dyDescent="0.2">
      <c r="C374" s="6"/>
      <c r="D374" s="7"/>
      <c r="F374" s="6"/>
      <c r="H374" s="29"/>
      <c r="I374" s="30"/>
      <c r="L374" s="5"/>
      <c r="T374" s="6"/>
      <c r="U374" s="7"/>
      <c r="V374" s="5"/>
    </row>
    <row r="375" spans="3:22" ht="12.75" x14ac:dyDescent="0.2">
      <c r="C375" s="6"/>
      <c r="D375" s="7"/>
      <c r="F375" s="6"/>
      <c r="H375" s="29"/>
      <c r="I375" s="30"/>
      <c r="L375" s="5"/>
      <c r="T375" s="6"/>
      <c r="U375" s="7"/>
      <c r="V375" s="5"/>
    </row>
    <row r="376" spans="3:22" ht="12.75" x14ac:dyDescent="0.2">
      <c r="C376" s="6"/>
      <c r="D376" s="7"/>
      <c r="F376" s="6"/>
      <c r="H376" s="29"/>
      <c r="I376" s="30"/>
      <c r="L376" s="5"/>
      <c r="T376" s="6"/>
      <c r="U376" s="7"/>
      <c r="V376" s="5"/>
    </row>
    <row r="377" spans="3:22" ht="12.75" x14ac:dyDescent="0.2">
      <c r="C377" s="6"/>
      <c r="D377" s="7"/>
      <c r="F377" s="6"/>
      <c r="H377" s="29"/>
      <c r="I377" s="30"/>
      <c r="L377" s="5"/>
      <c r="T377" s="6"/>
      <c r="U377" s="7"/>
      <c r="V377" s="5"/>
    </row>
    <row r="378" spans="3:22" ht="12.75" x14ac:dyDescent="0.2">
      <c r="C378" s="6"/>
      <c r="D378" s="7"/>
      <c r="F378" s="6"/>
      <c r="H378" s="29"/>
      <c r="I378" s="30"/>
      <c r="L378" s="5"/>
      <c r="T378" s="6"/>
      <c r="U378" s="7"/>
      <c r="V378" s="5"/>
    </row>
    <row r="379" spans="3:22" ht="12.75" x14ac:dyDescent="0.2">
      <c r="C379" s="6"/>
      <c r="D379" s="7"/>
      <c r="F379" s="6"/>
      <c r="H379" s="29"/>
      <c r="I379" s="30"/>
      <c r="L379" s="5"/>
      <c r="T379" s="6"/>
      <c r="U379" s="7"/>
      <c r="V379" s="5"/>
    </row>
    <row r="380" spans="3:22" ht="12.75" x14ac:dyDescent="0.2">
      <c r="C380" s="6"/>
      <c r="D380" s="7"/>
      <c r="F380" s="6"/>
      <c r="H380" s="29"/>
      <c r="I380" s="30"/>
      <c r="L380" s="5"/>
      <c r="T380" s="6"/>
      <c r="U380" s="7"/>
      <c r="V380" s="5"/>
    </row>
    <row r="381" spans="3:22" ht="12.75" x14ac:dyDescent="0.2">
      <c r="C381" s="6"/>
      <c r="D381" s="7"/>
      <c r="F381" s="6"/>
      <c r="H381" s="29"/>
      <c r="I381" s="30"/>
      <c r="L381" s="5"/>
      <c r="T381" s="6"/>
      <c r="U381" s="7"/>
      <c r="V381" s="5"/>
    </row>
    <row r="382" spans="3:22" ht="12.75" x14ac:dyDescent="0.2">
      <c r="C382" s="6"/>
      <c r="D382" s="7"/>
      <c r="F382" s="6"/>
      <c r="H382" s="29"/>
      <c r="I382" s="30"/>
      <c r="L382" s="5"/>
      <c r="T382" s="6"/>
      <c r="U382" s="7"/>
      <c r="V382" s="5"/>
    </row>
    <row r="383" spans="3:22" ht="12.75" x14ac:dyDescent="0.2">
      <c r="C383" s="6"/>
      <c r="D383" s="7"/>
      <c r="F383" s="6"/>
      <c r="H383" s="29"/>
      <c r="I383" s="30"/>
      <c r="L383" s="5"/>
      <c r="T383" s="6"/>
      <c r="U383" s="7"/>
      <c r="V383" s="5"/>
    </row>
    <row r="384" spans="3:22" ht="12.75" x14ac:dyDescent="0.2">
      <c r="C384" s="6"/>
      <c r="D384" s="7"/>
      <c r="F384" s="6"/>
      <c r="H384" s="29"/>
      <c r="I384" s="30"/>
      <c r="L384" s="5"/>
      <c r="T384" s="6"/>
      <c r="U384" s="7"/>
      <c r="V384" s="5"/>
    </row>
    <row r="385" spans="3:22" ht="12.75" x14ac:dyDescent="0.2">
      <c r="C385" s="6"/>
      <c r="D385" s="7"/>
      <c r="F385" s="6"/>
      <c r="H385" s="29"/>
      <c r="I385" s="30"/>
      <c r="L385" s="5"/>
      <c r="T385" s="6"/>
      <c r="U385" s="7"/>
      <c r="V385" s="5"/>
    </row>
    <row r="386" spans="3:22" ht="12.75" x14ac:dyDescent="0.2">
      <c r="C386" s="6"/>
      <c r="D386" s="7"/>
      <c r="F386" s="6"/>
      <c r="H386" s="29"/>
      <c r="I386" s="30"/>
      <c r="L386" s="5"/>
      <c r="T386" s="6"/>
      <c r="U386" s="7"/>
      <c r="V386" s="5"/>
    </row>
    <row r="387" spans="3:22" ht="12.75" x14ac:dyDescent="0.2">
      <c r="C387" s="6"/>
      <c r="D387" s="7"/>
      <c r="F387" s="6"/>
      <c r="H387" s="29"/>
      <c r="I387" s="30"/>
      <c r="L387" s="5"/>
      <c r="T387" s="6"/>
      <c r="U387" s="7"/>
      <c r="V387" s="5"/>
    </row>
    <row r="388" spans="3:22" ht="12.75" x14ac:dyDescent="0.2">
      <c r="C388" s="6"/>
      <c r="D388" s="7"/>
      <c r="F388" s="6"/>
      <c r="H388" s="29"/>
      <c r="I388" s="30"/>
      <c r="L388" s="5"/>
      <c r="T388" s="6"/>
      <c r="U388" s="7"/>
      <c r="V388" s="5"/>
    </row>
    <row r="389" spans="3:22" ht="12.75" x14ac:dyDescent="0.2">
      <c r="C389" s="6"/>
      <c r="D389" s="7"/>
      <c r="F389" s="6"/>
      <c r="H389" s="29"/>
      <c r="I389" s="30"/>
      <c r="L389" s="5"/>
      <c r="T389" s="6"/>
      <c r="U389" s="7"/>
      <c r="V389" s="5"/>
    </row>
    <row r="390" spans="3:22" ht="12.75" x14ac:dyDescent="0.2">
      <c r="C390" s="6"/>
      <c r="D390" s="7"/>
      <c r="F390" s="6"/>
      <c r="H390" s="29"/>
      <c r="I390" s="30"/>
      <c r="L390" s="5"/>
      <c r="T390" s="6"/>
      <c r="U390" s="7"/>
      <c r="V390" s="5"/>
    </row>
    <row r="391" spans="3:22" ht="12.75" x14ac:dyDescent="0.2">
      <c r="C391" s="6"/>
      <c r="D391" s="7"/>
      <c r="F391" s="6"/>
      <c r="H391" s="29"/>
      <c r="I391" s="30"/>
      <c r="L391" s="5"/>
      <c r="T391" s="6"/>
      <c r="U391" s="7"/>
      <c r="V391" s="5"/>
    </row>
    <row r="392" spans="3:22" ht="12.75" x14ac:dyDescent="0.2">
      <c r="C392" s="6"/>
      <c r="D392" s="7"/>
      <c r="F392" s="6"/>
      <c r="H392" s="29"/>
      <c r="I392" s="30"/>
      <c r="L392" s="5"/>
      <c r="T392" s="6"/>
      <c r="U392" s="7"/>
      <c r="V392" s="5"/>
    </row>
    <row r="393" spans="3:22" ht="12.75" x14ac:dyDescent="0.2">
      <c r="C393" s="6"/>
      <c r="D393" s="7"/>
      <c r="F393" s="6"/>
      <c r="H393" s="29"/>
      <c r="I393" s="30"/>
      <c r="L393" s="5"/>
      <c r="T393" s="6"/>
      <c r="U393" s="7"/>
      <c r="V393" s="5"/>
    </row>
    <row r="394" spans="3:22" ht="12.75" x14ac:dyDescent="0.2">
      <c r="C394" s="6"/>
      <c r="D394" s="7"/>
      <c r="F394" s="6"/>
      <c r="H394" s="29"/>
      <c r="I394" s="30"/>
      <c r="L394" s="5"/>
      <c r="T394" s="6"/>
      <c r="U394" s="7"/>
      <c r="V394" s="5"/>
    </row>
    <row r="395" spans="3:22" ht="12.75" x14ac:dyDescent="0.2">
      <c r="C395" s="6"/>
      <c r="D395" s="7"/>
      <c r="F395" s="6"/>
      <c r="H395" s="29"/>
      <c r="I395" s="30"/>
      <c r="L395" s="5"/>
      <c r="T395" s="6"/>
      <c r="U395" s="7"/>
      <c r="V395" s="5"/>
    </row>
    <row r="396" spans="3:22" ht="12.75" x14ac:dyDescent="0.2">
      <c r="C396" s="6"/>
      <c r="D396" s="7"/>
      <c r="F396" s="6"/>
      <c r="H396" s="29"/>
      <c r="I396" s="30"/>
      <c r="L396" s="5"/>
      <c r="T396" s="6"/>
      <c r="U396" s="7"/>
      <c r="V396" s="5"/>
    </row>
    <row r="397" spans="3:22" ht="12.75" x14ac:dyDescent="0.2">
      <c r="C397" s="6"/>
      <c r="D397" s="7"/>
      <c r="F397" s="6"/>
      <c r="H397" s="29"/>
      <c r="I397" s="30"/>
      <c r="L397" s="5"/>
      <c r="T397" s="6"/>
      <c r="U397" s="7"/>
      <c r="V397" s="5"/>
    </row>
    <row r="398" spans="3:22" ht="12.75" x14ac:dyDescent="0.2">
      <c r="C398" s="6"/>
      <c r="D398" s="7"/>
      <c r="F398" s="6"/>
      <c r="H398" s="29"/>
      <c r="I398" s="30"/>
      <c r="L398" s="5"/>
      <c r="T398" s="6"/>
      <c r="U398" s="7"/>
      <c r="V398" s="5"/>
    </row>
    <row r="399" spans="3:22" ht="12.75" x14ac:dyDescent="0.2">
      <c r="C399" s="6"/>
      <c r="D399" s="7"/>
      <c r="F399" s="6"/>
      <c r="H399" s="29"/>
      <c r="I399" s="30"/>
      <c r="L399" s="5"/>
      <c r="T399" s="6"/>
      <c r="U399" s="7"/>
      <c r="V399" s="5"/>
    </row>
    <row r="400" spans="3:22" ht="12.75" x14ac:dyDescent="0.2">
      <c r="C400" s="6"/>
      <c r="D400" s="7"/>
      <c r="F400" s="6"/>
      <c r="H400" s="29"/>
      <c r="I400" s="30"/>
      <c r="L400" s="5"/>
      <c r="T400" s="6"/>
      <c r="U400" s="7"/>
      <c r="V400" s="5"/>
    </row>
    <row r="401" spans="3:22" ht="12.75" x14ac:dyDescent="0.2">
      <c r="C401" s="6"/>
      <c r="D401" s="7"/>
      <c r="F401" s="6"/>
      <c r="H401" s="29"/>
      <c r="I401" s="30"/>
      <c r="L401" s="5"/>
      <c r="T401" s="6"/>
      <c r="U401" s="7"/>
      <c r="V401" s="5"/>
    </row>
    <row r="402" spans="3:22" ht="12.75" x14ac:dyDescent="0.2">
      <c r="C402" s="6"/>
      <c r="D402" s="7"/>
      <c r="F402" s="6"/>
      <c r="H402" s="29"/>
      <c r="I402" s="30"/>
      <c r="L402" s="5"/>
      <c r="T402" s="6"/>
      <c r="U402" s="7"/>
      <c r="V402" s="5"/>
    </row>
    <row r="403" spans="3:22" ht="12.75" x14ac:dyDescent="0.2">
      <c r="C403" s="6"/>
      <c r="D403" s="7"/>
      <c r="F403" s="6"/>
      <c r="H403" s="29"/>
      <c r="I403" s="30"/>
      <c r="L403" s="5"/>
      <c r="T403" s="6"/>
      <c r="U403" s="7"/>
      <c r="V403" s="5"/>
    </row>
    <row r="404" spans="3:22" ht="12.75" x14ac:dyDescent="0.2">
      <c r="C404" s="6"/>
      <c r="D404" s="7"/>
      <c r="F404" s="6"/>
      <c r="H404" s="29"/>
      <c r="I404" s="30"/>
      <c r="L404" s="5"/>
      <c r="T404" s="6"/>
      <c r="U404" s="7"/>
      <c r="V404" s="5"/>
    </row>
    <row r="405" spans="3:22" ht="12.75" x14ac:dyDescent="0.2">
      <c r="C405" s="6"/>
      <c r="D405" s="7"/>
      <c r="F405" s="6"/>
      <c r="H405" s="29"/>
      <c r="I405" s="30"/>
      <c r="L405" s="5"/>
      <c r="T405" s="6"/>
      <c r="U405" s="7"/>
      <c r="V405" s="5"/>
    </row>
    <row r="406" spans="3:22" ht="12.75" x14ac:dyDescent="0.2">
      <c r="C406" s="6"/>
      <c r="D406" s="7"/>
      <c r="F406" s="6"/>
      <c r="H406" s="29"/>
      <c r="I406" s="30"/>
      <c r="L406" s="5"/>
      <c r="T406" s="6"/>
      <c r="U406" s="7"/>
      <c r="V406" s="5"/>
    </row>
    <row r="407" spans="3:22" ht="12.75" x14ac:dyDescent="0.2">
      <c r="C407" s="6"/>
      <c r="D407" s="7"/>
      <c r="F407" s="6"/>
      <c r="H407" s="29"/>
      <c r="I407" s="30"/>
      <c r="L407" s="5"/>
      <c r="T407" s="6"/>
      <c r="U407" s="7"/>
      <c r="V407" s="5"/>
    </row>
    <row r="408" spans="3:22" ht="12.75" x14ac:dyDescent="0.2">
      <c r="C408" s="6"/>
      <c r="D408" s="7"/>
      <c r="F408" s="6"/>
      <c r="H408" s="29"/>
      <c r="I408" s="30"/>
      <c r="L408" s="5"/>
      <c r="T408" s="6"/>
      <c r="U408" s="7"/>
      <c r="V408" s="5"/>
    </row>
    <row r="409" spans="3:22" ht="12.75" x14ac:dyDescent="0.2">
      <c r="C409" s="6"/>
      <c r="D409" s="7"/>
      <c r="F409" s="6"/>
      <c r="H409" s="29"/>
      <c r="I409" s="30"/>
      <c r="L409" s="5"/>
      <c r="T409" s="6"/>
      <c r="U409" s="7"/>
      <c r="V409" s="5"/>
    </row>
    <row r="410" spans="3:22" ht="12.75" x14ac:dyDescent="0.2">
      <c r="C410" s="6"/>
      <c r="D410" s="7"/>
      <c r="F410" s="6"/>
      <c r="H410" s="29"/>
      <c r="I410" s="30"/>
      <c r="L410" s="5"/>
      <c r="T410" s="6"/>
      <c r="U410" s="7"/>
      <c r="V410" s="5"/>
    </row>
    <row r="411" spans="3:22" ht="12.75" x14ac:dyDescent="0.2">
      <c r="C411" s="6"/>
      <c r="D411" s="7"/>
      <c r="F411" s="6"/>
      <c r="H411" s="29"/>
      <c r="I411" s="30"/>
      <c r="L411" s="5"/>
      <c r="T411" s="6"/>
      <c r="U411" s="7"/>
      <c r="V411" s="5"/>
    </row>
    <row r="412" spans="3:22" ht="12.75" x14ac:dyDescent="0.2">
      <c r="C412" s="6"/>
      <c r="D412" s="7"/>
      <c r="F412" s="6"/>
      <c r="H412" s="29"/>
      <c r="I412" s="30"/>
      <c r="L412" s="5"/>
      <c r="T412" s="6"/>
      <c r="U412" s="7"/>
      <c r="V412" s="5"/>
    </row>
    <row r="413" spans="3:22" ht="12.75" x14ac:dyDescent="0.2">
      <c r="C413" s="6"/>
      <c r="D413" s="7"/>
      <c r="F413" s="6"/>
      <c r="H413" s="29"/>
      <c r="I413" s="30"/>
      <c r="L413" s="5"/>
      <c r="T413" s="6"/>
      <c r="U413" s="7"/>
      <c r="V413" s="5"/>
    </row>
    <row r="414" spans="3:22" ht="12.75" x14ac:dyDescent="0.2">
      <c r="C414" s="6"/>
      <c r="D414" s="7"/>
      <c r="F414" s="6"/>
      <c r="H414" s="29"/>
      <c r="I414" s="30"/>
      <c r="L414" s="5"/>
      <c r="T414" s="6"/>
      <c r="U414" s="7"/>
      <c r="V414" s="5"/>
    </row>
    <row r="415" spans="3:22" ht="12.75" x14ac:dyDescent="0.2">
      <c r="C415" s="6"/>
      <c r="D415" s="7"/>
      <c r="F415" s="6"/>
      <c r="H415" s="29"/>
      <c r="I415" s="30"/>
      <c r="L415" s="5"/>
      <c r="T415" s="6"/>
      <c r="U415" s="7"/>
      <c r="V415" s="5"/>
    </row>
    <row r="416" spans="3:22" ht="12.75" x14ac:dyDescent="0.2">
      <c r="C416" s="6"/>
      <c r="D416" s="7"/>
      <c r="F416" s="6"/>
      <c r="H416" s="29"/>
      <c r="I416" s="30"/>
      <c r="L416" s="5"/>
      <c r="T416" s="6"/>
      <c r="U416" s="7"/>
      <c r="V416" s="5"/>
    </row>
    <row r="417" spans="3:22" ht="12.75" x14ac:dyDescent="0.2">
      <c r="C417" s="6"/>
      <c r="D417" s="7"/>
      <c r="F417" s="6"/>
      <c r="H417" s="29"/>
      <c r="I417" s="30"/>
      <c r="L417" s="5"/>
      <c r="T417" s="6"/>
      <c r="U417" s="7"/>
      <c r="V417" s="5"/>
    </row>
    <row r="418" spans="3:22" ht="12.75" x14ac:dyDescent="0.2">
      <c r="C418" s="6"/>
      <c r="D418" s="7"/>
      <c r="F418" s="6"/>
      <c r="H418" s="29"/>
      <c r="I418" s="30"/>
      <c r="L418" s="5"/>
      <c r="T418" s="6"/>
      <c r="U418" s="7"/>
      <c r="V418" s="5"/>
    </row>
    <row r="419" spans="3:22" ht="12.75" x14ac:dyDescent="0.2">
      <c r="C419" s="6"/>
      <c r="D419" s="7"/>
      <c r="F419" s="6"/>
      <c r="H419" s="29"/>
      <c r="I419" s="30"/>
      <c r="L419" s="5"/>
      <c r="T419" s="6"/>
      <c r="U419" s="7"/>
      <c r="V419" s="5"/>
    </row>
    <row r="420" spans="3:22" ht="12.75" x14ac:dyDescent="0.2">
      <c r="C420" s="6"/>
      <c r="D420" s="7"/>
      <c r="F420" s="6"/>
      <c r="H420" s="29"/>
      <c r="I420" s="30"/>
      <c r="L420" s="5"/>
      <c r="T420" s="6"/>
      <c r="U420" s="7"/>
      <c r="V420" s="5"/>
    </row>
    <row r="421" spans="3:22" ht="12.75" x14ac:dyDescent="0.2">
      <c r="C421" s="6"/>
      <c r="D421" s="7"/>
      <c r="F421" s="6"/>
      <c r="H421" s="29"/>
      <c r="I421" s="30"/>
      <c r="L421" s="5"/>
      <c r="T421" s="6"/>
      <c r="U421" s="7"/>
      <c r="V421" s="5"/>
    </row>
    <row r="422" spans="3:22" ht="12.75" x14ac:dyDescent="0.2">
      <c r="C422" s="6"/>
      <c r="D422" s="7"/>
      <c r="F422" s="6"/>
      <c r="H422" s="29"/>
      <c r="I422" s="30"/>
      <c r="L422" s="5"/>
      <c r="T422" s="6"/>
      <c r="U422" s="7"/>
      <c r="V422" s="5"/>
    </row>
    <row r="423" spans="3:22" ht="12.75" x14ac:dyDescent="0.2">
      <c r="C423" s="6"/>
      <c r="D423" s="7"/>
      <c r="F423" s="6"/>
      <c r="H423" s="29"/>
      <c r="I423" s="30"/>
      <c r="L423" s="5"/>
      <c r="T423" s="6"/>
      <c r="U423" s="7"/>
      <c r="V423" s="5"/>
    </row>
    <row r="424" spans="3:22" ht="12.75" x14ac:dyDescent="0.2">
      <c r="C424" s="6"/>
      <c r="D424" s="7"/>
      <c r="F424" s="6"/>
      <c r="H424" s="29"/>
      <c r="I424" s="30"/>
      <c r="L424" s="5"/>
      <c r="T424" s="6"/>
      <c r="U424" s="7"/>
      <c r="V424" s="5"/>
    </row>
    <row r="425" spans="3:22" ht="12.75" x14ac:dyDescent="0.2">
      <c r="C425" s="6"/>
      <c r="D425" s="7"/>
      <c r="F425" s="6"/>
      <c r="H425" s="29"/>
      <c r="I425" s="30"/>
      <c r="L425" s="5"/>
      <c r="T425" s="6"/>
      <c r="U425" s="7"/>
      <c r="V425" s="5"/>
    </row>
    <row r="426" spans="3:22" ht="12.75" x14ac:dyDescent="0.2">
      <c r="C426" s="6"/>
      <c r="D426" s="7"/>
      <c r="F426" s="6"/>
      <c r="H426" s="29"/>
      <c r="I426" s="30"/>
      <c r="L426" s="5"/>
      <c r="T426" s="6"/>
      <c r="U426" s="7"/>
      <c r="V426" s="5"/>
    </row>
    <row r="427" spans="3:22" ht="12.75" x14ac:dyDescent="0.2">
      <c r="C427" s="6"/>
      <c r="D427" s="7"/>
      <c r="F427" s="6"/>
      <c r="H427" s="29"/>
      <c r="I427" s="30"/>
      <c r="L427" s="5"/>
      <c r="T427" s="6"/>
      <c r="U427" s="7"/>
      <c r="V427" s="5"/>
    </row>
    <row r="428" spans="3:22" ht="12.75" x14ac:dyDescent="0.2">
      <c r="C428" s="6"/>
      <c r="D428" s="7"/>
      <c r="F428" s="6"/>
      <c r="H428" s="29"/>
      <c r="I428" s="30"/>
      <c r="L428" s="5"/>
      <c r="T428" s="6"/>
      <c r="U428" s="7"/>
      <c r="V428" s="5"/>
    </row>
    <row r="429" spans="3:22" ht="12.75" x14ac:dyDescent="0.2">
      <c r="C429" s="6"/>
      <c r="D429" s="7"/>
      <c r="F429" s="6"/>
      <c r="H429" s="29"/>
      <c r="I429" s="30"/>
      <c r="L429" s="5"/>
      <c r="T429" s="6"/>
      <c r="U429" s="7"/>
      <c r="V429" s="5"/>
    </row>
    <row r="430" spans="3:22" ht="12.75" x14ac:dyDescent="0.2">
      <c r="C430" s="6"/>
      <c r="D430" s="7"/>
      <c r="F430" s="6"/>
      <c r="H430" s="29"/>
      <c r="I430" s="30"/>
      <c r="L430" s="5"/>
      <c r="T430" s="6"/>
      <c r="U430" s="7"/>
      <c r="V430" s="5"/>
    </row>
    <row r="431" spans="3:22" ht="12.75" x14ac:dyDescent="0.2">
      <c r="C431" s="6"/>
      <c r="D431" s="7"/>
      <c r="F431" s="6"/>
      <c r="H431" s="29"/>
      <c r="I431" s="30"/>
      <c r="L431" s="5"/>
      <c r="T431" s="6"/>
      <c r="U431" s="7"/>
      <c r="V431" s="5"/>
    </row>
    <row r="432" spans="3:22" ht="12.75" x14ac:dyDescent="0.2">
      <c r="C432" s="6"/>
      <c r="D432" s="7"/>
      <c r="F432" s="6"/>
      <c r="H432" s="29"/>
      <c r="I432" s="30"/>
      <c r="L432" s="5"/>
      <c r="T432" s="6"/>
      <c r="U432" s="7"/>
      <c r="V432" s="5"/>
    </row>
    <row r="433" spans="3:22" ht="12.75" x14ac:dyDescent="0.2">
      <c r="C433" s="6"/>
      <c r="D433" s="7"/>
      <c r="F433" s="6"/>
      <c r="H433" s="29"/>
      <c r="I433" s="30"/>
      <c r="L433" s="5"/>
      <c r="T433" s="6"/>
      <c r="U433" s="7"/>
      <c r="V433" s="5"/>
    </row>
    <row r="434" spans="3:22" ht="12.75" x14ac:dyDescent="0.2">
      <c r="C434" s="6"/>
      <c r="D434" s="7"/>
      <c r="F434" s="6"/>
      <c r="H434" s="29"/>
      <c r="I434" s="30"/>
      <c r="L434" s="5"/>
      <c r="T434" s="6"/>
      <c r="U434" s="7"/>
      <c r="V434" s="5"/>
    </row>
    <row r="435" spans="3:22" ht="12.75" x14ac:dyDescent="0.2">
      <c r="C435" s="6"/>
      <c r="D435" s="7"/>
      <c r="F435" s="6"/>
      <c r="H435" s="29"/>
      <c r="I435" s="30"/>
      <c r="L435" s="5"/>
      <c r="T435" s="6"/>
      <c r="U435" s="7"/>
      <c r="V435" s="5"/>
    </row>
    <row r="436" spans="3:22" ht="12.75" x14ac:dyDescent="0.2">
      <c r="C436" s="6"/>
      <c r="D436" s="7"/>
      <c r="F436" s="6"/>
      <c r="H436" s="29"/>
      <c r="I436" s="30"/>
      <c r="L436" s="5"/>
      <c r="T436" s="6"/>
      <c r="U436" s="7"/>
      <c r="V436" s="5"/>
    </row>
    <row r="437" spans="3:22" ht="12.75" x14ac:dyDescent="0.2">
      <c r="C437" s="6"/>
      <c r="D437" s="7"/>
      <c r="F437" s="6"/>
      <c r="H437" s="29"/>
      <c r="I437" s="30"/>
      <c r="L437" s="5"/>
      <c r="T437" s="6"/>
      <c r="U437" s="7"/>
      <c r="V437" s="5"/>
    </row>
    <row r="438" spans="3:22" ht="12.75" x14ac:dyDescent="0.2">
      <c r="C438" s="6"/>
      <c r="D438" s="7"/>
      <c r="F438" s="6"/>
      <c r="H438" s="29"/>
      <c r="I438" s="30"/>
      <c r="L438" s="5"/>
      <c r="T438" s="6"/>
      <c r="U438" s="7"/>
      <c r="V438" s="5"/>
    </row>
    <row r="439" spans="3:22" ht="12.75" x14ac:dyDescent="0.2">
      <c r="C439" s="6"/>
      <c r="D439" s="7"/>
      <c r="F439" s="6"/>
      <c r="H439" s="29"/>
      <c r="I439" s="30"/>
      <c r="L439" s="5"/>
      <c r="T439" s="6"/>
      <c r="U439" s="7"/>
      <c r="V439" s="5"/>
    </row>
    <row r="440" spans="3:22" ht="12.75" x14ac:dyDescent="0.2">
      <c r="C440" s="6"/>
      <c r="D440" s="7"/>
      <c r="F440" s="6"/>
      <c r="H440" s="29"/>
      <c r="I440" s="30"/>
      <c r="L440" s="5"/>
      <c r="T440" s="6"/>
      <c r="U440" s="7"/>
      <c r="V440" s="5"/>
    </row>
    <row r="441" spans="3:22" ht="12.75" x14ac:dyDescent="0.2">
      <c r="C441" s="6"/>
      <c r="D441" s="7"/>
      <c r="F441" s="6"/>
      <c r="H441" s="29"/>
      <c r="I441" s="30"/>
      <c r="L441" s="5"/>
      <c r="T441" s="6"/>
      <c r="U441" s="7"/>
      <c r="V441" s="5"/>
    </row>
    <row r="442" spans="3:22" ht="12.75" x14ac:dyDescent="0.2">
      <c r="C442" s="6"/>
      <c r="D442" s="7"/>
      <c r="F442" s="6"/>
      <c r="H442" s="29"/>
      <c r="I442" s="30"/>
      <c r="L442" s="5"/>
      <c r="T442" s="6"/>
      <c r="U442" s="7"/>
      <c r="V442" s="5"/>
    </row>
    <row r="443" spans="3:22" ht="12.75" x14ac:dyDescent="0.2">
      <c r="C443" s="6"/>
      <c r="D443" s="7"/>
      <c r="F443" s="6"/>
      <c r="H443" s="29"/>
      <c r="I443" s="30"/>
      <c r="L443" s="5"/>
      <c r="T443" s="6"/>
      <c r="U443" s="7"/>
      <c r="V443" s="5"/>
    </row>
    <row r="444" spans="3:22" ht="12.75" x14ac:dyDescent="0.2">
      <c r="C444" s="6"/>
      <c r="D444" s="7"/>
      <c r="F444" s="6"/>
      <c r="H444" s="29"/>
      <c r="I444" s="30"/>
      <c r="L444" s="5"/>
      <c r="T444" s="6"/>
      <c r="U444" s="7"/>
      <c r="V444" s="5"/>
    </row>
    <row r="445" spans="3:22" ht="12.75" x14ac:dyDescent="0.2">
      <c r="C445" s="6"/>
      <c r="D445" s="7"/>
      <c r="F445" s="6"/>
      <c r="H445" s="29"/>
      <c r="I445" s="30"/>
      <c r="L445" s="5"/>
      <c r="T445" s="6"/>
      <c r="U445" s="7"/>
      <c r="V445" s="5"/>
    </row>
    <row r="446" spans="3:22" ht="12.75" x14ac:dyDescent="0.2">
      <c r="C446" s="6"/>
      <c r="D446" s="7"/>
      <c r="F446" s="6"/>
      <c r="H446" s="29"/>
      <c r="I446" s="30"/>
      <c r="L446" s="5"/>
      <c r="T446" s="6"/>
      <c r="U446" s="7"/>
      <c r="V446" s="5"/>
    </row>
    <row r="447" spans="3:22" ht="12.75" x14ac:dyDescent="0.2">
      <c r="C447" s="6"/>
      <c r="D447" s="7"/>
      <c r="F447" s="6"/>
      <c r="H447" s="29"/>
      <c r="I447" s="30"/>
      <c r="L447" s="5"/>
      <c r="T447" s="6"/>
      <c r="U447" s="7"/>
      <c r="V447" s="5"/>
    </row>
    <row r="448" spans="3:22" ht="12.75" x14ac:dyDescent="0.2">
      <c r="C448" s="6"/>
      <c r="D448" s="7"/>
      <c r="F448" s="6"/>
      <c r="H448" s="29"/>
      <c r="I448" s="30"/>
      <c r="L448" s="5"/>
      <c r="T448" s="6"/>
      <c r="U448" s="7"/>
      <c r="V448" s="5"/>
    </row>
    <row r="449" spans="3:22" ht="12.75" x14ac:dyDescent="0.2">
      <c r="C449" s="6"/>
      <c r="D449" s="7"/>
      <c r="F449" s="6"/>
      <c r="H449" s="29"/>
      <c r="I449" s="30"/>
      <c r="L449" s="5"/>
      <c r="T449" s="6"/>
      <c r="U449" s="7"/>
      <c r="V449" s="5"/>
    </row>
    <row r="450" spans="3:22" ht="12.75" x14ac:dyDescent="0.2">
      <c r="C450" s="6"/>
      <c r="D450" s="7"/>
      <c r="F450" s="6"/>
      <c r="H450" s="29"/>
      <c r="I450" s="30"/>
      <c r="L450" s="5"/>
      <c r="T450" s="6"/>
      <c r="U450" s="7"/>
      <c r="V450" s="5"/>
    </row>
    <row r="451" spans="3:22" ht="12.75" x14ac:dyDescent="0.2">
      <c r="C451" s="6"/>
      <c r="D451" s="7"/>
      <c r="F451" s="6"/>
      <c r="H451" s="29"/>
      <c r="I451" s="30"/>
      <c r="L451" s="5"/>
      <c r="T451" s="6"/>
      <c r="U451" s="7"/>
      <c r="V451" s="5"/>
    </row>
    <row r="452" spans="3:22" ht="12.75" x14ac:dyDescent="0.2">
      <c r="C452" s="6"/>
      <c r="D452" s="7"/>
      <c r="F452" s="6"/>
      <c r="H452" s="29"/>
      <c r="I452" s="30"/>
      <c r="L452" s="5"/>
      <c r="T452" s="6"/>
      <c r="U452" s="7"/>
      <c r="V452" s="5"/>
    </row>
    <row r="453" spans="3:22" ht="12.75" x14ac:dyDescent="0.2">
      <c r="C453" s="6"/>
      <c r="D453" s="7"/>
      <c r="F453" s="6"/>
      <c r="H453" s="29"/>
      <c r="I453" s="30"/>
      <c r="L453" s="5"/>
      <c r="T453" s="6"/>
      <c r="U453" s="7"/>
      <c r="V453" s="5"/>
    </row>
    <row r="454" spans="3:22" ht="12.75" x14ac:dyDescent="0.2">
      <c r="C454" s="6"/>
      <c r="D454" s="7"/>
      <c r="F454" s="6"/>
      <c r="H454" s="29"/>
      <c r="I454" s="30"/>
      <c r="L454" s="5"/>
      <c r="T454" s="6"/>
      <c r="U454" s="7"/>
      <c r="V454" s="5"/>
    </row>
    <row r="455" spans="3:22" ht="12.75" x14ac:dyDescent="0.2">
      <c r="C455" s="6"/>
      <c r="D455" s="7"/>
      <c r="F455" s="6"/>
      <c r="H455" s="29"/>
      <c r="I455" s="30"/>
      <c r="L455" s="5"/>
      <c r="T455" s="6"/>
      <c r="U455" s="7"/>
      <c r="V455" s="5"/>
    </row>
    <row r="456" spans="3:22" ht="12.75" x14ac:dyDescent="0.2">
      <c r="C456" s="6"/>
      <c r="D456" s="7"/>
      <c r="F456" s="6"/>
      <c r="H456" s="29"/>
      <c r="I456" s="30"/>
      <c r="L456" s="5"/>
      <c r="T456" s="6"/>
      <c r="U456" s="7"/>
      <c r="V456" s="5"/>
    </row>
    <row r="457" spans="3:22" ht="12.75" x14ac:dyDescent="0.2">
      <c r="C457" s="6"/>
      <c r="D457" s="7"/>
      <c r="F457" s="6"/>
      <c r="H457" s="29"/>
      <c r="I457" s="30"/>
      <c r="L457" s="5"/>
      <c r="T457" s="6"/>
      <c r="U457" s="7"/>
      <c r="V457" s="5"/>
    </row>
    <row r="458" spans="3:22" ht="12.75" x14ac:dyDescent="0.2">
      <c r="C458" s="6"/>
      <c r="D458" s="7"/>
      <c r="F458" s="6"/>
      <c r="H458" s="29"/>
      <c r="I458" s="30"/>
      <c r="L458" s="5"/>
      <c r="T458" s="6"/>
      <c r="U458" s="7"/>
      <c r="V458" s="5"/>
    </row>
    <row r="459" spans="3:22" ht="12.75" x14ac:dyDescent="0.2">
      <c r="C459" s="6"/>
      <c r="D459" s="7"/>
      <c r="F459" s="6"/>
      <c r="H459" s="29"/>
      <c r="I459" s="30"/>
      <c r="L459" s="5"/>
      <c r="T459" s="6"/>
      <c r="U459" s="7"/>
      <c r="V459" s="5"/>
    </row>
    <row r="460" spans="3:22" ht="12.75" x14ac:dyDescent="0.2">
      <c r="C460" s="6"/>
      <c r="D460" s="7"/>
      <c r="F460" s="6"/>
      <c r="H460" s="29"/>
      <c r="I460" s="30"/>
      <c r="L460" s="5"/>
      <c r="T460" s="6"/>
      <c r="U460" s="7"/>
      <c r="V460" s="5"/>
    </row>
    <row r="461" spans="3:22" ht="12.75" x14ac:dyDescent="0.2">
      <c r="C461" s="6"/>
      <c r="D461" s="7"/>
      <c r="F461" s="6"/>
      <c r="H461" s="29"/>
      <c r="I461" s="30"/>
      <c r="L461" s="5"/>
      <c r="T461" s="6"/>
      <c r="U461" s="7"/>
      <c r="V461" s="5"/>
    </row>
    <row r="462" spans="3:22" ht="12.75" x14ac:dyDescent="0.2">
      <c r="C462" s="6"/>
      <c r="D462" s="7"/>
      <c r="F462" s="6"/>
      <c r="H462" s="29"/>
      <c r="I462" s="30"/>
      <c r="L462" s="5"/>
      <c r="T462" s="6"/>
      <c r="U462" s="7"/>
      <c r="V462" s="5"/>
    </row>
    <row r="463" spans="3:22" ht="12.75" x14ac:dyDescent="0.2">
      <c r="C463" s="6"/>
      <c r="D463" s="7"/>
      <c r="F463" s="6"/>
      <c r="H463" s="29"/>
      <c r="I463" s="30"/>
      <c r="L463" s="5"/>
      <c r="T463" s="6"/>
      <c r="U463" s="7"/>
      <c r="V463" s="5"/>
    </row>
    <row r="464" spans="3:22" ht="12.75" x14ac:dyDescent="0.2">
      <c r="C464" s="6"/>
      <c r="D464" s="7"/>
      <c r="F464" s="6"/>
      <c r="H464" s="29"/>
      <c r="I464" s="30"/>
      <c r="L464" s="5"/>
      <c r="T464" s="6"/>
      <c r="U464" s="7"/>
      <c r="V464" s="5"/>
    </row>
    <row r="465" spans="3:22" ht="12.75" x14ac:dyDescent="0.2">
      <c r="C465" s="6"/>
      <c r="D465" s="7"/>
      <c r="F465" s="6"/>
      <c r="H465" s="29"/>
      <c r="I465" s="30"/>
      <c r="L465" s="5"/>
      <c r="T465" s="6"/>
      <c r="U465" s="7"/>
      <c r="V465" s="5"/>
    </row>
    <row r="466" spans="3:22" ht="12.75" x14ac:dyDescent="0.2">
      <c r="C466" s="6"/>
      <c r="D466" s="7"/>
      <c r="F466" s="6"/>
      <c r="H466" s="29"/>
      <c r="I466" s="30"/>
      <c r="L466" s="5"/>
      <c r="T466" s="6"/>
      <c r="U466" s="7"/>
      <c r="V466" s="5"/>
    </row>
    <row r="467" spans="3:22" ht="12.75" x14ac:dyDescent="0.2">
      <c r="C467" s="6"/>
      <c r="D467" s="7"/>
      <c r="F467" s="6"/>
      <c r="H467" s="29"/>
      <c r="I467" s="30"/>
      <c r="L467" s="5"/>
      <c r="T467" s="6"/>
      <c r="U467" s="7"/>
      <c r="V467" s="5"/>
    </row>
    <row r="468" spans="3:22" ht="12.75" x14ac:dyDescent="0.2">
      <c r="C468" s="6"/>
      <c r="D468" s="7"/>
      <c r="F468" s="6"/>
      <c r="H468" s="29"/>
      <c r="I468" s="30"/>
      <c r="L468" s="5"/>
      <c r="T468" s="6"/>
      <c r="U468" s="7"/>
      <c r="V468" s="5"/>
    </row>
    <row r="469" spans="3:22" ht="12.75" x14ac:dyDescent="0.2">
      <c r="C469" s="6"/>
      <c r="D469" s="7"/>
      <c r="F469" s="6"/>
      <c r="H469" s="29"/>
      <c r="I469" s="30"/>
      <c r="L469" s="5"/>
      <c r="T469" s="6"/>
      <c r="U469" s="7"/>
      <c r="V469" s="5"/>
    </row>
    <row r="470" spans="3:22" ht="12.75" x14ac:dyDescent="0.2">
      <c r="C470" s="6"/>
      <c r="D470" s="7"/>
      <c r="F470" s="6"/>
      <c r="H470" s="29"/>
      <c r="I470" s="30"/>
      <c r="L470" s="5"/>
      <c r="T470" s="6"/>
      <c r="U470" s="7"/>
      <c r="V470" s="5"/>
    </row>
    <row r="471" spans="3:22" ht="12.75" x14ac:dyDescent="0.2">
      <c r="C471" s="6"/>
      <c r="D471" s="7"/>
      <c r="F471" s="6"/>
      <c r="H471" s="29"/>
      <c r="I471" s="30"/>
      <c r="L471" s="5"/>
      <c r="T471" s="6"/>
      <c r="U471" s="7"/>
      <c r="V471" s="5"/>
    </row>
    <row r="472" spans="3:22" ht="12.75" x14ac:dyDescent="0.2">
      <c r="C472" s="6"/>
      <c r="D472" s="7"/>
      <c r="F472" s="6"/>
      <c r="H472" s="29"/>
      <c r="I472" s="30"/>
      <c r="L472" s="5"/>
      <c r="T472" s="6"/>
      <c r="U472" s="7"/>
      <c r="V472" s="5"/>
    </row>
    <row r="473" spans="3:22" ht="12.75" x14ac:dyDescent="0.2">
      <c r="C473" s="6"/>
      <c r="D473" s="7"/>
      <c r="F473" s="6"/>
      <c r="H473" s="29"/>
      <c r="I473" s="30"/>
      <c r="L473" s="5"/>
      <c r="T473" s="6"/>
      <c r="U473" s="7"/>
      <c r="V473" s="5"/>
    </row>
    <row r="474" spans="3:22" ht="12.75" x14ac:dyDescent="0.2">
      <c r="C474" s="6"/>
      <c r="D474" s="7"/>
      <c r="F474" s="6"/>
      <c r="H474" s="29"/>
      <c r="I474" s="30"/>
      <c r="L474" s="5"/>
      <c r="T474" s="6"/>
      <c r="U474" s="7"/>
      <c r="V474" s="5"/>
    </row>
    <row r="475" spans="3:22" ht="12.75" x14ac:dyDescent="0.2">
      <c r="C475" s="6"/>
      <c r="D475" s="7"/>
      <c r="F475" s="6"/>
      <c r="H475" s="29"/>
      <c r="I475" s="30"/>
      <c r="L475" s="5"/>
      <c r="T475" s="6"/>
      <c r="U475" s="7"/>
      <c r="V475" s="5"/>
    </row>
    <row r="476" spans="3:22" ht="12.75" x14ac:dyDescent="0.2">
      <c r="C476" s="6"/>
      <c r="D476" s="7"/>
      <c r="F476" s="6"/>
      <c r="H476" s="29"/>
      <c r="I476" s="30"/>
      <c r="L476" s="5"/>
      <c r="T476" s="6"/>
      <c r="U476" s="7"/>
      <c r="V476" s="5"/>
    </row>
    <row r="477" spans="3:22" ht="12.75" x14ac:dyDescent="0.2">
      <c r="C477" s="6"/>
      <c r="D477" s="7"/>
      <c r="F477" s="6"/>
      <c r="H477" s="29"/>
      <c r="I477" s="30"/>
      <c r="L477" s="5"/>
      <c r="T477" s="6"/>
      <c r="U477" s="7"/>
      <c r="V477" s="5"/>
    </row>
    <row r="478" spans="3:22" ht="12.75" x14ac:dyDescent="0.2">
      <c r="C478" s="6"/>
      <c r="D478" s="7"/>
      <c r="F478" s="6"/>
      <c r="H478" s="29"/>
      <c r="I478" s="30"/>
      <c r="L478" s="5"/>
      <c r="T478" s="6"/>
      <c r="U478" s="7"/>
      <c r="V478" s="5"/>
    </row>
    <row r="479" spans="3:22" ht="12.75" x14ac:dyDescent="0.2">
      <c r="C479" s="6"/>
      <c r="D479" s="7"/>
      <c r="F479" s="6"/>
      <c r="H479" s="29"/>
      <c r="I479" s="30"/>
      <c r="L479" s="5"/>
      <c r="T479" s="6"/>
      <c r="U479" s="7"/>
      <c r="V479" s="5"/>
    </row>
    <row r="480" spans="3:22" ht="12.75" x14ac:dyDescent="0.2">
      <c r="C480" s="6"/>
      <c r="D480" s="7"/>
      <c r="F480" s="6"/>
      <c r="H480" s="29"/>
      <c r="I480" s="30"/>
      <c r="L480" s="5"/>
      <c r="T480" s="6"/>
      <c r="U480" s="7"/>
      <c r="V480" s="5"/>
    </row>
    <row r="481" spans="3:22" ht="12.75" x14ac:dyDescent="0.2">
      <c r="C481" s="6"/>
      <c r="D481" s="7"/>
      <c r="F481" s="6"/>
      <c r="H481" s="29"/>
      <c r="I481" s="30"/>
      <c r="L481" s="5"/>
      <c r="T481" s="6"/>
      <c r="U481" s="7"/>
      <c r="V481" s="5"/>
    </row>
    <row r="482" spans="3:22" ht="12.75" x14ac:dyDescent="0.2">
      <c r="C482" s="6"/>
      <c r="D482" s="7"/>
      <c r="F482" s="6"/>
      <c r="H482" s="29"/>
      <c r="I482" s="30"/>
      <c r="L482" s="5"/>
      <c r="T482" s="6"/>
      <c r="U482" s="7"/>
      <c r="V482" s="5"/>
    </row>
    <row r="483" spans="3:22" ht="12.75" x14ac:dyDescent="0.2">
      <c r="C483" s="6"/>
      <c r="D483" s="7"/>
      <c r="F483" s="6"/>
      <c r="H483" s="29"/>
      <c r="I483" s="30"/>
      <c r="L483" s="5"/>
      <c r="T483" s="6"/>
      <c r="U483" s="7"/>
      <c r="V483" s="5"/>
    </row>
    <row r="484" spans="3:22" ht="12.75" x14ac:dyDescent="0.2">
      <c r="C484" s="6"/>
      <c r="D484" s="7"/>
      <c r="F484" s="6"/>
      <c r="H484" s="29"/>
      <c r="I484" s="30"/>
      <c r="L484" s="5"/>
      <c r="T484" s="6"/>
      <c r="U484" s="7"/>
      <c r="V484" s="5"/>
    </row>
    <row r="485" spans="3:22" ht="12.75" x14ac:dyDescent="0.2">
      <c r="C485" s="6"/>
      <c r="D485" s="7"/>
      <c r="F485" s="6"/>
      <c r="H485" s="29"/>
      <c r="I485" s="30"/>
      <c r="L485" s="5"/>
      <c r="T485" s="6"/>
      <c r="U485" s="7"/>
      <c r="V485" s="5"/>
    </row>
    <row r="486" spans="3:22" ht="12.75" x14ac:dyDescent="0.2">
      <c r="C486" s="6"/>
      <c r="D486" s="7"/>
      <c r="F486" s="6"/>
      <c r="H486" s="29"/>
      <c r="I486" s="30"/>
      <c r="L486" s="5"/>
      <c r="T486" s="6"/>
      <c r="U486" s="7"/>
      <c r="V486" s="5"/>
    </row>
    <row r="487" spans="3:22" ht="12.75" x14ac:dyDescent="0.2">
      <c r="C487" s="6"/>
      <c r="D487" s="7"/>
      <c r="F487" s="6"/>
      <c r="H487" s="29"/>
      <c r="I487" s="30"/>
      <c r="L487" s="5"/>
      <c r="T487" s="6"/>
      <c r="U487" s="7"/>
      <c r="V487" s="5"/>
    </row>
    <row r="488" spans="3:22" ht="12.75" x14ac:dyDescent="0.2">
      <c r="C488" s="6"/>
      <c r="D488" s="7"/>
      <c r="F488" s="6"/>
      <c r="H488" s="29"/>
      <c r="I488" s="30"/>
      <c r="L488" s="5"/>
      <c r="T488" s="6"/>
      <c r="U488" s="7"/>
      <c r="V488" s="5"/>
    </row>
    <row r="489" spans="3:22" ht="12.75" x14ac:dyDescent="0.2">
      <c r="C489" s="6"/>
      <c r="D489" s="7"/>
      <c r="F489" s="6"/>
      <c r="H489" s="29"/>
      <c r="I489" s="30"/>
      <c r="L489" s="5"/>
      <c r="T489" s="6"/>
      <c r="U489" s="7"/>
      <c r="V489" s="5"/>
    </row>
    <row r="490" spans="3:22" ht="12.75" x14ac:dyDescent="0.2">
      <c r="C490" s="6"/>
      <c r="D490" s="7"/>
      <c r="F490" s="6"/>
      <c r="H490" s="29"/>
      <c r="I490" s="30"/>
      <c r="L490" s="5"/>
      <c r="T490" s="6"/>
      <c r="U490" s="7"/>
      <c r="V490" s="5"/>
    </row>
    <row r="491" spans="3:22" ht="12.75" x14ac:dyDescent="0.2">
      <c r="C491" s="6"/>
      <c r="D491" s="7"/>
      <c r="F491" s="6"/>
      <c r="H491" s="29"/>
      <c r="I491" s="30"/>
      <c r="L491" s="5"/>
      <c r="T491" s="6"/>
      <c r="U491" s="7"/>
      <c r="V491" s="5"/>
    </row>
    <row r="492" spans="3:22" ht="12.75" x14ac:dyDescent="0.2">
      <c r="C492" s="6"/>
      <c r="D492" s="7"/>
      <c r="F492" s="6"/>
      <c r="H492" s="29"/>
      <c r="I492" s="30"/>
      <c r="L492" s="5"/>
      <c r="T492" s="6"/>
      <c r="U492" s="7"/>
      <c r="V492" s="5"/>
    </row>
    <row r="493" spans="3:22" ht="12.75" x14ac:dyDescent="0.2">
      <c r="C493" s="6"/>
      <c r="D493" s="7"/>
      <c r="F493" s="6"/>
      <c r="H493" s="29"/>
      <c r="I493" s="30"/>
      <c r="L493" s="5"/>
      <c r="T493" s="6"/>
      <c r="U493" s="7"/>
      <c r="V493" s="5"/>
    </row>
    <row r="494" spans="3:22" ht="12.75" x14ac:dyDescent="0.2">
      <c r="C494" s="6"/>
      <c r="D494" s="7"/>
      <c r="F494" s="6"/>
      <c r="H494" s="29"/>
      <c r="I494" s="30"/>
      <c r="L494" s="5"/>
      <c r="T494" s="6"/>
      <c r="U494" s="7"/>
      <c r="V494" s="5"/>
    </row>
    <row r="495" spans="3:22" ht="12.75" x14ac:dyDescent="0.2">
      <c r="C495" s="6"/>
      <c r="D495" s="7"/>
      <c r="F495" s="6"/>
      <c r="H495" s="29"/>
      <c r="I495" s="30"/>
      <c r="L495" s="5"/>
      <c r="T495" s="6"/>
      <c r="U495" s="7"/>
      <c r="V495" s="5"/>
    </row>
    <row r="496" spans="3:22" ht="12.75" x14ac:dyDescent="0.2">
      <c r="C496" s="6"/>
      <c r="D496" s="7"/>
      <c r="F496" s="6"/>
      <c r="H496" s="29"/>
      <c r="I496" s="30"/>
      <c r="L496" s="5"/>
      <c r="T496" s="6"/>
      <c r="U496" s="7"/>
      <c r="V496" s="5"/>
    </row>
    <row r="497" spans="3:22" ht="12.75" x14ac:dyDescent="0.2">
      <c r="C497" s="6"/>
      <c r="D497" s="7"/>
      <c r="F497" s="6"/>
      <c r="H497" s="29"/>
      <c r="I497" s="30"/>
      <c r="L497" s="5"/>
      <c r="T497" s="6"/>
      <c r="U497" s="7"/>
      <c r="V497" s="5"/>
    </row>
    <row r="498" spans="3:22" ht="12.75" x14ac:dyDescent="0.2">
      <c r="C498" s="6"/>
      <c r="D498" s="7"/>
      <c r="F498" s="6"/>
      <c r="H498" s="29"/>
      <c r="I498" s="30"/>
      <c r="L498" s="5"/>
      <c r="T498" s="6"/>
      <c r="U498" s="7"/>
      <c r="V498" s="5"/>
    </row>
    <row r="499" spans="3:22" ht="12.75" x14ac:dyDescent="0.2">
      <c r="C499" s="6"/>
      <c r="D499" s="7"/>
      <c r="F499" s="6"/>
      <c r="H499" s="29"/>
      <c r="I499" s="30"/>
      <c r="L499" s="5"/>
      <c r="T499" s="6"/>
      <c r="U499" s="7"/>
      <c r="V499" s="5"/>
    </row>
    <row r="500" spans="3:22" ht="12.75" x14ac:dyDescent="0.2">
      <c r="C500" s="6"/>
      <c r="D500" s="7"/>
      <c r="F500" s="6"/>
      <c r="H500" s="29"/>
      <c r="I500" s="30"/>
      <c r="L500" s="5"/>
      <c r="T500" s="6"/>
      <c r="U500" s="7"/>
      <c r="V500" s="5"/>
    </row>
    <row r="501" spans="3:22" ht="12.75" x14ac:dyDescent="0.2">
      <c r="C501" s="6"/>
      <c r="D501" s="7"/>
      <c r="F501" s="6"/>
      <c r="H501" s="29"/>
      <c r="I501" s="30"/>
      <c r="L501" s="5"/>
      <c r="T501" s="6"/>
      <c r="U501" s="7"/>
      <c r="V501" s="5"/>
    </row>
    <row r="502" spans="3:22" ht="12.75" x14ac:dyDescent="0.2">
      <c r="C502" s="6"/>
      <c r="D502" s="7"/>
      <c r="F502" s="6"/>
      <c r="H502" s="29"/>
      <c r="I502" s="30"/>
      <c r="L502" s="5"/>
      <c r="T502" s="6"/>
      <c r="U502" s="7"/>
      <c r="V502" s="5"/>
    </row>
    <row r="503" spans="3:22" ht="12.75" x14ac:dyDescent="0.2">
      <c r="C503" s="6"/>
      <c r="D503" s="7"/>
      <c r="F503" s="6"/>
      <c r="H503" s="29"/>
      <c r="I503" s="30"/>
      <c r="L503" s="5"/>
      <c r="T503" s="6"/>
      <c r="U503" s="7"/>
      <c r="V503" s="5"/>
    </row>
    <row r="504" spans="3:22" ht="12.75" x14ac:dyDescent="0.2">
      <c r="C504" s="6"/>
      <c r="D504" s="7"/>
      <c r="F504" s="6"/>
      <c r="H504" s="29"/>
      <c r="I504" s="30"/>
      <c r="L504" s="5"/>
      <c r="T504" s="6"/>
      <c r="U504" s="7"/>
      <c r="V504" s="5"/>
    </row>
    <row r="505" spans="3:22" ht="12.75" x14ac:dyDescent="0.2">
      <c r="C505" s="6"/>
      <c r="D505" s="7"/>
      <c r="F505" s="6"/>
      <c r="H505" s="29"/>
      <c r="I505" s="30"/>
      <c r="L505" s="5"/>
      <c r="T505" s="6"/>
      <c r="U505" s="7"/>
      <c r="V505" s="5"/>
    </row>
    <row r="506" spans="3:22" ht="12.75" x14ac:dyDescent="0.2">
      <c r="C506" s="6"/>
      <c r="D506" s="7"/>
      <c r="F506" s="6"/>
      <c r="H506" s="29"/>
      <c r="I506" s="30"/>
      <c r="L506" s="5"/>
      <c r="T506" s="6"/>
      <c r="U506" s="7"/>
      <c r="V506" s="5"/>
    </row>
    <row r="507" spans="3:22" ht="12.75" x14ac:dyDescent="0.2">
      <c r="C507" s="6"/>
      <c r="D507" s="7"/>
      <c r="F507" s="6"/>
      <c r="H507" s="29"/>
      <c r="I507" s="30"/>
      <c r="L507" s="5"/>
      <c r="T507" s="6"/>
      <c r="U507" s="7"/>
      <c r="V507" s="5"/>
    </row>
    <row r="508" spans="3:22" ht="12.75" x14ac:dyDescent="0.2">
      <c r="C508" s="6"/>
      <c r="D508" s="7"/>
      <c r="F508" s="6"/>
      <c r="H508" s="29"/>
      <c r="I508" s="30"/>
      <c r="L508" s="5"/>
      <c r="T508" s="6"/>
      <c r="U508" s="7"/>
      <c r="V508" s="5"/>
    </row>
    <row r="509" spans="3:22" ht="12.75" x14ac:dyDescent="0.2">
      <c r="C509" s="6"/>
      <c r="D509" s="7"/>
      <c r="F509" s="6"/>
      <c r="H509" s="29"/>
      <c r="I509" s="30"/>
      <c r="L509" s="5"/>
      <c r="T509" s="6"/>
      <c r="U509" s="7"/>
      <c r="V509" s="5"/>
    </row>
    <row r="510" spans="3:22" ht="12.75" x14ac:dyDescent="0.2">
      <c r="C510" s="6"/>
      <c r="D510" s="7"/>
      <c r="F510" s="6"/>
      <c r="H510" s="29"/>
      <c r="I510" s="30"/>
      <c r="L510" s="5"/>
      <c r="T510" s="6"/>
      <c r="U510" s="7"/>
      <c r="V510" s="5"/>
    </row>
    <row r="511" spans="3:22" ht="12.75" x14ac:dyDescent="0.2">
      <c r="C511" s="6"/>
      <c r="D511" s="7"/>
      <c r="F511" s="6"/>
      <c r="H511" s="29"/>
      <c r="I511" s="30"/>
      <c r="L511" s="5"/>
      <c r="T511" s="6"/>
      <c r="U511" s="7"/>
      <c r="V511" s="5"/>
    </row>
    <row r="512" spans="3:22" ht="12.75" x14ac:dyDescent="0.2">
      <c r="C512" s="6"/>
      <c r="D512" s="7"/>
      <c r="F512" s="6"/>
      <c r="H512" s="29"/>
      <c r="I512" s="30"/>
      <c r="L512" s="5"/>
      <c r="T512" s="6"/>
      <c r="U512" s="7"/>
      <c r="V512" s="5"/>
    </row>
    <row r="513" spans="3:22" ht="12.75" x14ac:dyDescent="0.2">
      <c r="C513" s="6"/>
      <c r="D513" s="7"/>
      <c r="F513" s="6"/>
      <c r="H513" s="29"/>
      <c r="I513" s="30"/>
      <c r="L513" s="5"/>
      <c r="T513" s="6"/>
      <c r="U513" s="7"/>
      <c r="V513" s="5"/>
    </row>
    <row r="514" spans="3:22" ht="12.75" x14ac:dyDescent="0.2">
      <c r="C514" s="6"/>
      <c r="D514" s="7"/>
      <c r="F514" s="6"/>
      <c r="H514" s="29"/>
      <c r="I514" s="30"/>
      <c r="L514" s="5"/>
      <c r="T514" s="6"/>
      <c r="U514" s="7"/>
      <c r="V514" s="5"/>
    </row>
    <row r="515" spans="3:22" ht="12.75" x14ac:dyDescent="0.2">
      <c r="C515" s="6"/>
      <c r="D515" s="7"/>
      <c r="F515" s="6"/>
      <c r="H515" s="29"/>
      <c r="I515" s="30"/>
      <c r="L515" s="5"/>
      <c r="T515" s="6"/>
      <c r="U515" s="7"/>
      <c r="V515" s="5"/>
    </row>
    <row r="516" spans="3:22" ht="12.75" x14ac:dyDescent="0.2">
      <c r="C516" s="6"/>
      <c r="D516" s="7"/>
      <c r="F516" s="6"/>
      <c r="H516" s="29"/>
      <c r="I516" s="30"/>
      <c r="L516" s="5"/>
      <c r="T516" s="6"/>
      <c r="U516" s="7"/>
      <c r="V516" s="5"/>
    </row>
    <row r="517" spans="3:22" ht="12.75" x14ac:dyDescent="0.2">
      <c r="C517" s="6"/>
      <c r="D517" s="7"/>
      <c r="F517" s="6"/>
      <c r="H517" s="29"/>
      <c r="I517" s="30"/>
      <c r="L517" s="5"/>
      <c r="T517" s="6"/>
      <c r="U517" s="7"/>
      <c r="V517" s="5"/>
    </row>
    <row r="518" spans="3:22" ht="12.75" x14ac:dyDescent="0.2">
      <c r="C518" s="6"/>
      <c r="D518" s="7"/>
      <c r="F518" s="6"/>
      <c r="H518" s="29"/>
      <c r="I518" s="30"/>
      <c r="L518" s="5"/>
      <c r="T518" s="6"/>
      <c r="U518" s="7"/>
      <c r="V518" s="5"/>
    </row>
    <row r="519" spans="3:22" ht="12.75" x14ac:dyDescent="0.2">
      <c r="C519" s="6"/>
      <c r="D519" s="7"/>
      <c r="F519" s="6"/>
      <c r="H519" s="29"/>
      <c r="I519" s="30"/>
      <c r="L519" s="5"/>
      <c r="T519" s="6"/>
      <c r="U519" s="7"/>
      <c r="V519" s="5"/>
    </row>
    <row r="520" spans="3:22" ht="12.75" x14ac:dyDescent="0.2">
      <c r="C520" s="6"/>
      <c r="D520" s="7"/>
      <c r="F520" s="6"/>
      <c r="H520" s="29"/>
      <c r="I520" s="30"/>
      <c r="L520" s="5"/>
      <c r="T520" s="6"/>
      <c r="U520" s="7"/>
      <c r="V520" s="5"/>
    </row>
    <row r="521" spans="3:22" ht="12.75" x14ac:dyDescent="0.2">
      <c r="C521" s="6"/>
      <c r="D521" s="7"/>
      <c r="F521" s="6"/>
      <c r="H521" s="29"/>
      <c r="I521" s="30"/>
      <c r="L521" s="5"/>
      <c r="T521" s="6"/>
      <c r="U521" s="7"/>
      <c r="V521" s="5"/>
    </row>
    <row r="522" spans="3:22" ht="12.75" x14ac:dyDescent="0.2">
      <c r="C522" s="6"/>
      <c r="D522" s="7"/>
      <c r="F522" s="6"/>
      <c r="H522" s="29"/>
      <c r="I522" s="30"/>
      <c r="L522" s="5"/>
      <c r="T522" s="6"/>
      <c r="U522" s="7"/>
      <c r="V522" s="5"/>
    </row>
    <row r="523" spans="3:22" ht="12.75" x14ac:dyDescent="0.2">
      <c r="C523" s="6"/>
      <c r="D523" s="7"/>
      <c r="F523" s="6"/>
      <c r="H523" s="29"/>
      <c r="I523" s="30"/>
      <c r="L523" s="5"/>
      <c r="T523" s="6"/>
      <c r="U523" s="7"/>
      <c r="V523" s="5"/>
    </row>
    <row r="524" spans="3:22" ht="12.75" x14ac:dyDescent="0.2">
      <c r="C524" s="6"/>
      <c r="D524" s="7"/>
      <c r="F524" s="6"/>
      <c r="H524" s="29"/>
      <c r="I524" s="30"/>
      <c r="L524" s="5"/>
      <c r="T524" s="6"/>
      <c r="U524" s="7"/>
      <c r="V524" s="5"/>
    </row>
    <row r="525" spans="3:22" ht="12.75" x14ac:dyDescent="0.2">
      <c r="C525" s="6"/>
      <c r="D525" s="7"/>
      <c r="F525" s="6"/>
      <c r="H525" s="29"/>
      <c r="I525" s="30"/>
      <c r="L525" s="5"/>
      <c r="T525" s="6"/>
      <c r="U525" s="7"/>
      <c r="V525" s="5"/>
    </row>
    <row r="526" spans="3:22" ht="12.75" x14ac:dyDescent="0.2">
      <c r="C526" s="6"/>
      <c r="D526" s="7"/>
      <c r="F526" s="6"/>
      <c r="H526" s="29"/>
      <c r="I526" s="30"/>
      <c r="L526" s="5"/>
      <c r="T526" s="6"/>
      <c r="U526" s="7"/>
      <c r="V526" s="5"/>
    </row>
    <row r="527" spans="3:22" ht="12.75" x14ac:dyDescent="0.2">
      <c r="C527" s="6"/>
      <c r="D527" s="7"/>
      <c r="F527" s="6"/>
      <c r="H527" s="29"/>
      <c r="I527" s="30"/>
      <c r="L527" s="5"/>
      <c r="T527" s="6"/>
      <c r="U527" s="7"/>
      <c r="V527" s="5"/>
    </row>
    <row r="528" spans="3:22" ht="12.75" x14ac:dyDescent="0.2">
      <c r="C528" s="6"/>
      <c r="D528" s="7"/>
      <c r="F528" s="6"/>
      <c r="H528" s="29"/>
      <c r="I528" s="30"/>
      <c r="L528" s="5"/>
      <c r="T528" s="6"/>
      <c r="U528" s="7"/>
      <c r="V528" s="5"/>
    </row>
    <row r="529" spans="3:22" ht="12.75" x14ac:dyDescent="0.2">
      <c r="C529" s="6"/>
      <c r="D529" s="7"/>
      <c r="F529" s="6"/>
      <c r="H529" s="29"/>
      <c r="I529" s="30"/>
      <c r="L529" s="5"/>
      <c r="T529" s="6"/>
      <c r="U529" s="7"/>
      <c r="V529" s="5"/>
    </row>
    <row r="530" spans="3:22" ht="12.75" x14ac:dyDescent="0.2">
      <c r="C530" s="6"/>
      <c r="D530" s="7"/>
      <c r="F530" s="6"/>
      <c r="H530" s="29"/>
      <c r="I530" s="30"/>
      <c r="L530" s="5"/>
      <c r="T530" s="6"/>
      <c r="U530" s="7"/>
      <c r="V530" s="5"/>
    </row>
    <row r="531" spans="3:22" ht="12.75" x14ac:dyDescent="0.2">
      <c r="C531" s="6"/>
      <c r="D531" s="7"/>
      <c r="F531" s="6"/>
      <c r="H531" s="29"/>
      <c r="I531" s="30"/>
      <c r="L531" s="5"/>
      <c r="T531" s="6"/>
      <c r="U531" s="7"/>
      <c r="V531" s="5"/>
    </row>
    <row r="532" spans="3:22" ht="12.75" x14ac:dyDescent="0.2">
      <c r="C532" s="6"/>
      <c r="D532" s="7"/>
      <c r="F532" s="6"/>
      <c r="H532" s="29"/>
      <c r="I532" s="30"/>
      <c r="L532" s="5"/>
      <c r="T532" s="6"/>
      <c r="U532" s="7"/>
      <c r="V532" s="5"/>
    </row>
    <row r="533" spans="3:22" ht="12.75" x14ac:dyDescent="0.2">
      <c r="C533" s="6"/>
      <c r="D533" s="7"/>
      <c r="F533" s="6"/>
      <c r="H533" s="29"/>
      <c r="I533" s="30"/>
      <c r="L533" s="5"/>
      <c r="T533" s="6"/>
      <c r="U533" s="7"/>
      <c r="V533" s="5"/>
    </row>
    <row r="534" spans="3:22" ht="12.75" x14ac:dyDescent="0.2">
      <c r="C534" s="6"/>
      <c r="D534" s="7"/>
      <c r="F534" s="6"/>
      <c r="H534" s="29"/>
      <c r="I534" s="30"/>
      <c r="L534" s="5"/>
      <c r="T534" s="6"/>
      <c r="U534" s="7"/>
      <c r="V534" s="5"/>
    </row>
    <row r="535" spans="3:22" ht="12.75" x14ac:dyDescent="0.2">
      <c r="C535" s="6"/>
      <c r="D535" s="7"/>
      <c r="F535" s="6"/>
      <c r="H535" s="29"/>
      <c r="I535" s="30"/>
      <c r="L535" s="5"/>
      <c r="T535" s="6"/>
      <c r="U535" s="7"/>
      <c r="V535" s="5"/>
    </row>
    <row r="536" spans="3:22" ht="12.75" x14ac:dyDescent="0.2">
      <c r="C536" s="6"/>
      <c r="D536" s="7"/>
      <c r="F536" s="6"/>
      <c r="H536" s="29"/>
      <c r="I536" s="30"/>
      <c r="L536" s="5"/>
      <c r="T536" s="6"/>
      <c r="U536" s="7"/>
      <c r="V536" s="5"/>
    </row>
    <row r="537" spans="3:22" ht="12.75" x14ac:dyDescent="0.2">
      <c r="C537" s="6"/>
      <c r="D537" s="7"/>
      <c r="F537" s="6"/>
      <c r="H537" s="29"/>
      <c r="I537" s="30"/>
      <c r="L537" s="5"/>
      <c r="T537" s="6"/>
      <c r="U537" s="7"/>
      <c r="V537" s="5"/>
    </row>
    <row r="538" spans="3:22" ht="12.75" x14ac:dyDescent="0.2">
      <c r="C538" s="6"/>
      <c r="D538" s="7"/>
      <c r="F538" s="6"/>
      <c r="H538" s="29"/>
      <c r="I538" s="30"/>
      <c r="L538" s="5"/>
      <c r="T538" s="6"/>
      <c r="U538" s="7"/>
      <c r="V538" s="5"/>
    </row>
    <row r="539" spans="3:22" ht="12.75" x14ac:dyDescent="0.2">
      <c r="C539" s="6"/>
      <c r="D539" s="7"/>
      <c r="F539" s="6"/>
      <c r="H539" s="29"/>
      <c r="I539" s="30"/>
      <c r="L539" s="5"/>
      <c r="T539" s="6"/>
      <c r="U539" s="7"/>
      <c r="V539" s="5"/>
    </row>
    <row r="540" spans="3:22" ht="12.75" x14ac:dyDescent="0.2">
      <c r="C540" s="6"/>
      <c r="D540" s="7"/>
      <c r="F540" s="6"/>
      <c r="H540" s="29"/>
      <c r="I540" s="30"/>
      <c r="L540" s="5"/>
      <c r="T540" s="6"/>
      <c r="U540" s="7"/>
      <c r="V540" s="5"/>
    </row>
    <row r="541" spans="3:22" ht="12.75" x14ac:dyDescent="0.2">
      <c r="C541" s="6"/>
      <c r="D541" s="7"/>
      <c r="F541" s="6"/>
      <c r="H541" s="29"/>
      <c r="I541" s="30"/>
      <c r="L541" s="5"/>
      <c r="T541" s="6"/>
      <c r="U541" s="7"/>
      <c r="V541" s="5"/>
    </row>
    <row r="542" spans="3:22" ht="12.75" x14ac:dyDescent="0.2">
      <c r="C542" s="6"/>
      <c r="D542" s="7"/>
      <c r="F542" s="6"/>
      <c r="H542" s="29"/>
      <c r="I542" s="30"/>
      <c r="L542" s="5"/>
      <c r="T542" s="6"/>
      <c r="U542" s="7"/>
      <c r="V542" s="5"/>
    </row>
    <row r="543" spans="3:22" ht="12.75" x14ac:dyDescent="0.2">
      <c r="C543" s="6"/>
      <c r="D543" s="7"/>
      <c r="F543" s="6"/>
      <c r="H543" s="29"/>
      <c r="I543" s="30"/>
      <c r="L543" s="5"/>
      <c r="T543" s="6"/>
      <c r="U543" s="7"/>
      <c r="V543" s="5"/>
    </row>
    <row r="544" spans="3:22" ht="12.75" x14ac:dyDescent="0.2">
      <c r="C544" s="6"/>
      <c r="D544" s="7"/>
      <c r="F544" s="6"/>
      <c r="H544" s="29"/>
      <c r="I544" s="30"/>
      <c r="L544" s="5"/>
      <c r="T544" s="6"/>
      <c r="U544" s="7"/>
      <c r="V544" s="5"/>
    </row>
    <row r="545" spans="3:22" ht="12.75" x14ac:dyDescent="0.2">
      <c r="C545" s="6"/>
      <c r="D545" s="7"/>
      <c r="F545" s="6"/>
      <c r="H545" s="29"/>
      <c r="I545" s="30"/>
      <c r="L545" s="5"/>
      <c r="T545" s="6"/>
      <c r="U545" s="7"/>
      <c r="V545" s="5"/>
    </row>
    <row r="546" spans="3:22" ht="12.75" x14ac:dyDescent="0.2">
      <c r="C546" s="6"/>
      <c r="D546" s="7"/>
      <c r="F546" s="6"/>
      <c r="H546" s="29"/>
      <c r="I546" s="30"/>
      <c r="L546" s="5"/>
      <c r="T546" s="6"/>
      <c r="U546" s="7"/>
      <c r="V546" s="5"/>
    </row>
    <row r="547" spans="3:22" ht="12.75" x14ac:dyDescent="0.2">
      <c r="C547" s="6"/>
      <c r="D547" s="7"/>
      <c r="F547" s="6"/>
      <c r="H547" s="29"/>
      <c r="I547" s="30"/>
      <c r="L547" s="5"/>
      <c r="T547" s="6"/>
      <c r="U547" s="7"/>
      <c r="V547" s="5"/>
    </row>
    <row r="548" spans="3:22" ht="12.75" x14ac:dyDescent="0.2">
      <c r="C548" s="6"/>
      <c r="D548" s="7"/>
      <c r="F548" s="6"/>
      <c r="H548" s="29"/>
      <c r="I548" s="30"/>
      <c r="L548" s="5"/>
      <c r="T548" s="6"/>
      <c r="U548" s="7"/>
      <c r="V548" s="5"/>
    </row>
    <row r="549" spans="3:22" ht="12.75" x14ac:dyDescent="0.2">
      <c r="C549" s="6"/>
      <c r="D549" s="7"/>
      <c r="F549" s="6"/>
      <c r="H549" s="29"/>
      <c r="I549" s="30"/>
      <c r="L549" s="5"/>
      <c r="T549" s="6"/>
      <c r="U549" s="7"/>
      <c r="V549" s="5"/>
    </row>
    <row r="550" spans="3:22" ht="12.75" x14ac:dyDescent="0.2">
      <c r="C550" s="6"/>
      <c r="D550" s="7"/>
      <c r="F550" s="6"/>
      <c r="H550" s="29"/>
      <c r="I550" s="30"/>
      <c r="L550" s="5"/>
      <c r="T550" s="6"/>
      <c r="U550" s="7"/>
      <c r="V550" s="5"/>
    </row>
    <row r="551" spans="3:22" ht="12.75" x14ac:dyDescent="0.2">
      <c r="C551" s="6"/>
      <c r="D551" s="7"/>
      <c r="F551" s="6"/>
      <c r="H551" s="29"/>
      <c r="I551" s="30"/>
      <c r="L551" s="5"/>
      <c r="T551" s="6"/>
      <c r="U551" s="7"/>
      <c r="V551" s="5"/>
    </row>
    <row r="552" spans="3:22" ht="12.75" x14ac:dyDescent="0.2">
      <c r="C552" s="6"/>
      <c r="D552" s="7"/>
      <c r="F552" s="6"/>
      <c r="H552" s="29"/>
      <c r="I552" s="30"/>
      <c r="L552" s="5"/>
      <c r="T552" s="6"/>
      <c r="U552" s="7"/>
      <c r="V552" s="5"/>
    </row>
    <row r="553" spans="3:22" ht="12.75" x14ac:dyDescent="0.2">
      <c r="C553" s="6"/>
      <c r="D553" s="7"/>
      <c r="F553" s="6"/>
      <c r="H553" s="29"/>
      <c r="I553" s="30"/>
      <c r="L553" s="5"/>
      <c r="T553" s="6"/>
      <c r="U553" s="7"/>
      <c r="V553" s="5"/>
    </row>
    <row r="554" spans="3:22" ht="12.75" x14ac:dyDescent="0.2">
      <c r="C554" s="6"/>
      <c r="D554" s="7"/>
      <c r="F554" s="6"/>
      <c r="H554" s="29"/>
      <c r="I554" s="30"/>
      <c r="L554" s="5"/>
      <c r="T554" s="6"/>
      <c r="U554" s="7"/>
      <c r="V554" s="5"/>
    </row>
    <row r="555" spans="3:22" ht="12.75" x14ac:dyDescent="0.2">
      <c r="C555" s="6"/>
      <c r="D555" s="7"/>
      <c r="F555" s="6"/>
      <c r="H555" s="29"/>
      <c r="I555" s="30"/>
      <c r="L555" s="5"/>
      <c r="T555" s="6"/>
      <c r="U555" s="7"/>
      <c r="V555" s="5"/>
    </row>
    <row r="556" spans="3:22" ht="12.75" x14ac:dyDescent="0.2">
      <c r="C556" s="6"/>
      <c r="D556" s="7"/>
      <c r="F556" s="6"/>
      <c r="H556" s="29"/>
      <c r="I556" s="30"/>
      <c r="L556" s="5"/>
      <c r="T556" s="6"/>
      <c r="U556" s="7"/>
      <c r="V556" s="5"/>
    </row>
    <row r="557" spans="3:22" ht="12.75" x14ac:dyDescent="0.2">
      <c r="C557" s="6"/>
      <c r="D557" s="7"/>
      <c r="F557" s="6"/>
      <c r="H557" s="29"/>
      <c r="I557" s="30"/>
      <c r="L557" s="5"/>
      <c r="T557" s="6"/>
      <c r="U557" s="7"/>
      <c r="V557" s="5"/>
    </row>
    <row r="558" spans="3:22" ht="12.75" x14ac:dyDescent="0.2">
      <c r="C558" s="6"/>
      <c r="D558" s="7"/>
      <c r="F558" s="6"/>
      <c r="H558" s="29"/>
      <c r="I558" s="30"/>
      <c r="L558" s="5"/>
      <c r="T558" s="6"/>
      <c r="U558" s="7"/>
      <c r="V558" s="5"/>
    </row>
    <row r="559" spans="3:22" ht="12.75" x14ac:dyDescent="0.2">
      <c r="C559" s="6"/>
      <c r="D559" s="7"/>
      <c r="F559" s="6"/>
      <c r="H559" s="29"/>
      <c r="I559" s="30"/>
      <c r="L559" s="5"/>
      <c r="T559" s="6"/>
      <c r="U559" s="7"/>
      <c r="V559" s="5"/>
    </row>
    <row r="560" spans="3:22" ht="12.75" x14ac:dyDescent="0.2">
      <c r="C560" s="6"/>
      <c r="D560" s="7"/>
      <c r="F560" s="6"/>
      <c r="H560" s="29"/>
      <c r="I560" s="30"/>
      <c r="L560" s="5"/>
      <c r="T560" s="6"/>
      <c r="U560" s="7"/>
      <c r="V560" s="5"/>
    </row>
    <row r="561" spans="3:22" ht="12.75" x14ac:dyDescent="0.2">
      <c r="C561" s="6"/>
      <c r="D561" s="7"/>
      <c r="F561" s="6"/>
      <c r="H561" s="29"/>
      <c r="I561" s="30"/>
      <c r="L561" s="5"/>
      <c r="T561" s="6"/>
      <c r="U561" s="7"/>
      <c r="V561" s="5"/>
    </row>
    <row r="562" spans="3:22" ht="12.75" x14ac:dyDescent="0.2">
      <c r="C562" s="6"/>
      <c r="D562" s="7"/>
      <c r="F562" s="6"/>
      <c r="H562" s="29"/>
      <c r="I562" s="30"/>
      <c r="L562" s="5"/>
      <c r="T562" s="6"/>
      <c r="U562" s="7"/>
      <c r="V562" s="5"/>
    </row>
    <row r="563" spans="3:22" ht="12.75" x14ac:dyDescent="0.2">
      <c r="C563" s="6"/>
      <c r="D563" s="7"/>
      <c r="F563" s="6"/>
      <c r="H563" s="29"/>
      <c r="I563" s="30"/>
      <c r="L563" s="5"/>
      <c r="T563" s="6"/>
      <c r="U563" s="7"/>
      <c r="V563" s="5"/>
    </row>
    <row r="564" spans="3:22" ht="12.75" x14ac:dyDescent="0.2">
      <c r="C564" s="6"/>
      <c r="D564" s="7"/>
      <c r="F564" s="6"/>
      <c r="H564" s="29"/>
      <c r="I564" s="30"/>
      <c r="L564" s="5"/>
      <c r="T564" s="6"/>
      <c r="U564" s="7"/>
      <c r="V564" s="5"/>
    </row>
    <row r="565" spans="3:22" ht="12.75" x14ac:dyDescent="0.2">
      <c r="C565" s="6"/>
      <c r="D565" s="7"/>
      <c r="F565" s="6"/>
      <c r="H565" s="29"/>
      <c r="I565" s="30"/>
      <c r="L565" s="5"/>
      <c r="T565" s="6"/>
      <c r="U565" s="7"/>
      <c r="V565" s="5"/>
    </row>
    <row r="566" spans="3:22" ht="12.75" x14ac:dyDescent="0.2">
      <c r="C566" s="6"/>
      <c r="D566" s="7"/>
      <c r="F566" s="6"/>
      <c r="H566" s="29"/>
      <c r="I566" s="30"/>
      <c r="L566" s="5"/>
      <c r="T566" s="6"/>
      <c r="U566" s="7"/>
      <c r="V566" s="5"/>
    </row>
    <row r="567" spans="3:22" ht="12.75" x14ac:dyDescent="0.2">
      <c r="C567" s="6"/>
      <c r="D567" s="7"/>
      <c r="F567" s="6"/>
      <c r="H567" s="29"/>
      <c r="I567" s="30"/>
      <c r="L567" s="5"/>
      <c r="T567" s="6"/>
      <c r="U567" s="7"/>
      <c r="V567" s="5"/>
    </row>
    <row r="568" spans="3:22" ht="12.75" x14ac:dyDescent="0.2">
      <c r="C568" s="6"/>
      <c r="D568" s="7"/>
      <c r="F568" s="6"/>
      <c r="H568" s="29"/>
      <c r="I568" s="30"/>
      <c r="L568" s="5"/>
      <c r="T568" s="6"/>
      <c r="U568" s="7"/>
      <c r="V568" s="5"/>
    </row>
    <row r="569" spans="3:22" ht="12.75" x14ac:dyDescent="0.2">
      <c r="C569" s="6"/>
      <c r="D569" s="7"/>
      <c r="F569" s="6"/>
      <c r="H569" s="29"/>
      <c r="I569" s="30"/>
      <c r="L569" s="5"/>
      <c r="T569" s="6"/>
      <c r="U569" s="7"/>
      <c r="V569" s="5"/>
    </row>
    <row r="570" spans="3:22" ht="12.75" x14ac:dyDescent="0.2">
      <c r="C570" s="6"/>
      <c r="D570" s="7"/>
      <c r="F570" s="6"/>
      <c r="H570" s="29"/>
      <c r="I570" s="30"/>
      <c r="L570" s="5"/>
      <c r="T570" s="6"/>
      <c r="U570" s="7"/>
      <c r="V570" s="5"/>
    </row>
    <row r="571" spans="3:22" ht="12.75" x14ac:dyDescent="0.2">
      <c r="C571" s="6"/>
      <c r="D571" s="7"/>
      <c r="F571" s="6"/>
      <c r="H571" s="29"/>
      <c r="I571" s="30"/>
      <c r="L571" s="5"/>
      <c r="T571" s="6"/>
      <c r="U571" s="7"/>
      <c r="V571" s="5"/>
    </row>
    <row r="572" spans="3:22" ht="12.75" x14ac:dyDescent="0.2">
      <c r="C572" s="6"/>
      <c r="D572" s="7"/>
      <c r="F572" s="6"/>
      <c r="H572" s="29"/>
      <c r="I572" s="30"/>
      <c r="L572" s="5"/>
      <c r="T572" s="6"/>
      <c r="U572" s="7"/>
      <c r="V572" s="5"/>
    </row>
    <row r="573" spans="3:22" ht="12.75" x14ac:dyDescent="0.2">
      <c r="C573" s="6"/>
      <c r="D573" s="7"/>
      <c r="F573" s="6"/>
      <c r="H573" s="29"/>
      <c r="I573" s="30"/>
      <c r="L573" s="5"/>
      <c r="T573" s="6"/>
      <c r="U573" s="7"/>
      <c r="V573" s="5"/>
    </row>
    <row r="574" spans="3:22" ht="12.75" x14ac:dyDescent="0.2">
      <c r="C574" s="6"/>
      <c r="D574" s="7"/>
      <c r="F574" s="6"/>
      <c r="H574" s="29"/>
      <c r="I574" s="30"/>
      <c r="L574" s="5"/>
      <c r="T574" s="6"/>
      <c r="U574" s="7"/>
      <c r="V574" s="5"/>
    </row>
    <row r="575" spans="3:22" ht="12.75" x14ac:dyDescent="0.2">
      <c r="C575" s="6"/>
      <c r="D575" s="7"/>
      <c r="F575" s="6"/>
      <c r="H575" s="29"/>
      <c r="I575" s="30"/>
      <c r="L575" s="5"/>
      <c r="T575" s="6"/>
      <c r="U575" s="7"/>
      <c r="V575" s="5"/>
    </row>
    <row r="576" spans="3:22" ht="12.75" x14ac:dyDescent="0.2">
      <c r="C576" s="6"/>
      <c r="D576" s="7"/>
      <c r="F576" s="6"/>
      <c r="H576" s="29"/>
      <c r="I576" s="30"/>
      <c r="L576" s="5"/>
      <c r="T576" s="6"/>
      <c r="U576" s="7"/>
      <c r="V576" s="5"/>
    </row>
    <row r="577" spans="3:22" ht="12.75" x14ac:dyDescent="0.2">
      <c r="C577" s="6"/>
      <c r="D577" s="7"/>
      <c r="F577" s="6"/>
      <c r="H577" s="29"/>
      <c r="I577" s="30"/>
      <c r="L577" s="5"/>
      <c r="T577" s="6"/>
      <c r="U577" s="7"/>
      <c r="V577" s="5"/>
    </row>
    <row r="578" spans="3:22" ht="12.75" x14ac:dyDescent="0.2">
      <c r="C578" s="6"/>
      <c r="D578" s="7"/>
      <c r="F578" s="6"/>
      <c r="H578" s="29"/>
      <c r="I578" s="30"/>
      <c r="L578" s="5"/>
      <c r="T578" s="6"/>
      <c r="U578" s="7"/>
      <c r="V578" s="5"/>
    </row>
    <row r="579" spans="3:22" ht="12.75" x14ac:dyDescent="0.2">
      <c r="C579" s="6"/>
      <c r="D579" s="7"/>
      <c r="F579" s="6"/>
      <c r="H579" s="29"/>
      <c r="I579" s="30"/>
      <c r="L579" s="5"/>
      <c r="T579" s="6"/>
      <c r="U579" s="7"/>
      <c r="V579" s="5"/>
    </row>
    <row r="580" spans="3:22" ht="12.75" x14ac:dyDescent="0.2">
      <c r="C580" s="6"/>
      <c r="D580" s="7"/>
      <c r="F580" s="6"/>
      <c r="H580" s="29"/>
      <c r="I580" s="30"/>
      <c r="L580" s="5"/>
      <c r="T580" s="6"/>
      <c r="U580" s="7"/>
      <c r="V580" s="5"/>
    </row>
    <row r="581" spans="3:22" ht="12.75" x14ac:dyDescent="0.2">
      <c r="C581" s="6"/>
      <c r="D581" s="7"/>
      <c r="F581" s="6"/>
      <c r="H581" s="29"/>
      <c r="I581" s="30"/>
      <c r="L581" s="5"/>
      <c r="T581" s="6"/>
      <c r="U581" s="7"/>
      <c r="V581" s="5"/>
    </row>
    <row r="582" spans="3:22" ht="12.75" x14ac:dyDescent="0.2">
      <c r="C582" s="6"/>
      <c r="D582" s="7"/>
      <c r="F582" s="6"/>
      <c r="H582" s="29"/>
      <c r="I582" s="30"/>
      <c r="L582" s="5"/>
      <c r="T582" s="6"/>
      <c r="U582" s="7"/>
      <c r="V582" s="5"/>
    </row>
    <row r="583" spans="3:22" ht="12.75" x14ac:dyDescent="0.2">
      <c r="C583" s="6"/>
      <c r="D583" s="7"/>
      <c r="F583" s="6"/>
      <c r="H583" s="29"/>
      <c r="I583" s="30"/>
      <c r="L583" s="5"/>
      <c r="T583" s="6"/>
      <c r="U583" s="7"/>
      <c r="V583" s="5"/>
    </row>
    <row r="584" spans="3:22" ht="12.75" x14ac:dyDescent="0.2">
      <c r="C584" s="6"/>
      <c r="D584" s="7"/>
      <c r="F584" s="6"/>
      <c r="H584" s="29"/>
      <c r="I584" s="30"/>
      <c r="L584" s="5"/>
      <c r="T584" s="6"/>
      <c r="U584" s="7"/>
      <c r="V584" s="5"/>
    </row>
    <row r="585" spans="3:22" ht="12.75" x14ac:dyDescent="0.2">
      <c r="C585" s="6"/>
      <c r="D585" s="7"/>
      <c r="F585" s="6"/>
      <c r="H585" s="29"/>
      <c r="I585" s="30"/>
      <c r="L585" s="5"/>
      <c r="T585" s="6"/>
      <c r="U585" s="7"/>
      <c r="V585" s="5"/>
    </row>
    <row r="586" spans="3:22" ht="12.75" x14ac:dyDescent="0.2">
      <c r="C586" s="6"/>
      <c r="D586" s="7"/>
      <c r="F586" s="6"/>
      <c r="H586" s="29"/>
      <c r="I586" s="30"/>
      <c r="L586" s="5"/>
      <c r="T586" s="6"/>
      <c r="U586" s="7"/>
      <c r="V586" s="5"/>
    </row>
    <row r="587" spans="3:22" ht="12.75" x14ac:dyDescent="0.2">
      <c r="C587" s="6"/>
      <c r="D587" s="7"/>
      <c r="F587" s="6"/>
      <c r="H587" s="29"/>
      <c r="I587" s="30"/>
      <c r="L587" s="5"/>
      <c r="T587" s="6"/>
      <c r="U587" s="7"/>
      <c r="V587" s="5"/>
    </row>
    <row r="588" spans="3:22" ht="12.75" x14ac:dyDescent="0.2">
      <c r="C588" s="6"/>
      <c r="D588" s="7"/>
      <c r="F588" s="6"/>
      <c r="H588" s="29"/>
      <c r="I588" s="30"/>
      <c r="L588" s="5"/>
      <c r="T588" s="6"/>
      <c r="U588" s="7"/>
      <c r="V588" s="5"/>
    </row>
    <row r="589" spans="3:22" ht="12.75" x14ac:dyDescent="0.2">
      <c r="C589" s="6"/>
      <c r="D589" s="7"/>
      <c r="F589" s="6"/>
      <c r="H589" s="29"/>
      <c r="I589" s="30"/>
      <c r="L589" s="5"/>
      <c r="T589" s="6"/>
      <c r="U589" s="7"/>
      <c r="V589" s="5"/>
    </row>
    <row r="590" spans="3:22" ht="12.75" x14ac:dyDescent="0.2">
      <c r="C590" s="6"/>
      <c r="D590" s="7"/>
      <c r="F590" s="6"/>
      <c r="H590" s="29"/>
      <c r="I590" s="30"/>
      <c r="L590" s="5"/>
      <c r="T590" s="6"/>
      <c r="U590" s="7"/>
      <c r="V590" s="5"/>
    </row>
    <row r="591" spans="3:22" ht="12.75" x14ac:dyDescent="0.2">
      <c r="C591" s="6"/>
      <c r="D591" s="7"/>
      <c r="F591" s="6"/>
      <c r="H591" s="29"/>
      <c r="I591" s="30"/>
      <c r="L591" s="5"/>
      <c r="T591" s="6"/>
      <c r="U591" s="7"/>
      <c r="V591" s="5"/>
    </row>
    <row r="592" spans="3:22" ht="12.75" x14ac:dyDescent="0.2">
      <c r="C592" s="6"/>
      <c r="D592" s="7"/>
      <c r="F592" s="6"/>
      <c r="H592" s="29"/>
      <c r="I592" s="30"/>
      <c r="L592" s="5"/>
      <c r="T592" s="6"/>
      <c r="U592" s="7"/>
      <c r="V592" s="5"/>
    </row>
    <row r="593" spans="3:22" ht="12.75" x14ac:dyDescent="0.2">
      <c r="C593" s="6"/>
      <c r="D593" s="7"/>
      <c r="F593" s="6"/>
      <c r="H593" s="29"/>
      <c r="I593" s="30"/>
      <c r="L593" s="5"/>
      <c r="T593" s="6"/>
      <c r="U593" s="7"/>
      <c r="V593" s="5"/>
    </row>
    <row r="594" spans="3:22" ht="12.75" x14ac:dyDescent="0.2">
      <c r="C594" s="6"/>
      <c r="D594" s="7"/>
      <c r="F594" s="6"/>
      <c r="H594" s="29"/>
      <c r="I594" s="30"/>
      <c r="L594" s="5"/>
      <c r="T594" s="6"/>
      <c r="U594" s="7"/>
      <c r="V594" s="5"/>
    </row>
    <row r="595" spans="3:22" ht="12.75" x14ac:dyDescent="0.2">
      <c r="C595" s="6"/>
      <c r="D595" s="7"/>
      <c r="F595" s="6"/>
      <c r="H595" s="29"/>
      <c r="I595" s="30"/>
      <c r="L595" s="5"/>
      <c r="T595" s="6"/>
      <c r="U595" s="7"/>
      <c r="V595" s="5"/>
    </row>
    <row r="596" spans="3:22" ht="12.75" x14ac:dyDescent="0.2">
      <c r="C596" s="6"/>
      <c r="D596" s="7"/>
      <c r="F596" s="6"/>
      <c r="H596" s="29"/>
      <c r="I596" s="30"/>
      <c r="L596" s="5"/>
      <c r="T596" s="6"/>
      <c r="U596" s="7"/>
      <c r="V596" s="5"/>
    </row>
    <row r="597" spans="3:22" ht="12.75" x14ac:dyDescent="0.2">
      <c r="C597" s="6"/>
      <c r="D597" s="7"/>
      <c r="F597" s="6"/>
      <c r="H597" s="29"/>
      <c r="I597" s="30"/>
      <c r="L597" s="5"/>
      <c r="T597" s="6"/>
      <c r="U597" s="7"/>
      <c r="V597" s="5"/>
    </row>
    <row r="598" spans="3:22" ht="12.75" x14ac:dyDescent="0.2">
      <c r="C598" s="6"/>
      <c r="D598" s="7"/>
      <c r="F598" s="6"/>
      <c r="H598" s="29"/>
      <c r="I598" s="30"/>
      <c r="L598" s="5"/>
      <c r="T598" s="6"/>
      <c r="U598" s="7"/>
      <c r="V598" s="5"/>
    </row>
    <row r="599" spans="3:22" ht="12.75" x14ac:dyDescent="0.2">
      <c r="C599" s="6"/>
      <c r="D599" s="7"/>
      <c r="F599" s="6"/>
      <c r="H599" s="29"/>
      <c r="I599" s="30"/>
      <c r="L599" s="5"/>
      <c r="T599" s="6"/>
      <c r="U599" s="7"/>
      <c r="V599" s="5"/>
    </row>
    <row r="600" spans="3:22" ht="12.75" x14ac:dyDescent="0.2">
      <c r="C600" s="6"/>
      <c r="D600" s="7"/>
      <c r="F600" s="6"/>
      <c r="H600" s="29"/>
      <c r="I600" s="30"/>
      <c r="L600" s="5"/>
      <c r="T600" s="6"/>
      <c r="U600" s="7"/>
      <c r="V600" s="5"/>
    </row>
    <row r="601" spans="3:22" ht="12.75" x14ac:dyDescent="0.2">
      <c r="C601" s="6"/>
      <c r="D601" s="7"/>
      <c r="F601" s="6"/>
      <c r="H601" s="29"/>
      <c r="I601" s="30"/>
      <c r="L601" s="5"/>
      <c r="T601" s="6"/>
      <c r="U601" s="7"/>
      <c r="V601" s="5"/>
    </row>
    <row r="602" spans="3:22" ht="12.75" x14ac:dyDescent="0.2">
      <c r="C602" s="6"/>
      <c r="D602" s="7"/>
      <c r="F602" s="6"/>
      <c r="H602" s="29"/>
      <c r="I602" s="30"/>
      <c r="L602" s="5"/>
      <c r="T602" s="6"/>
      <c r="U602" s="7"/>
      <c r="V602" s="5"/>
    </row>
    <row r="603" spans="3:22" ht="12.75" x14ac:dyDescent="0.2">
      <c r="C603" s="6"/>
      <c r="D603" s="7"/>
      <c r="F603" s="6"/>
      <c r="H603" s="29"/>
      <c r="I603" s="30"/>
      <c r="L603" s="5"/>
      <c r="T603" s="6"/>
      <c r="U603" s="7"/>
      <c r="V603" s="5"/>
    </row>
    <row r="604" spans="3:22" ht="12.75" x14ac:dyDescent="0.2">
      <c r="C604" s="6"/>
      <c r="D604" s="7"/>
      <c r="F604" s="6"/>
      <c r="H604" s="29"/>
      <c r="I604" s="30"/>
      <c r="L604" s="5"/>
      <c r="T604" s="6"/>
      <c r="U604" s="7"/>
      <c r="V604" s="5"/>
    </row>
    <row r="605" spans="3:22" ht="12.75" x14ac:dyDescent="0.2">
      <c r="C605" s="6"/>
      <c r="D605" s="7"/>
      <c r="F605" s="6"/>
      <c r="H605" s="29"/>
      <c r="I605" s="30"/>
      <c r="L605" s="5"/>
      <c r="T605" s="6"/>
      <c r="U605" s="7"/>
      <c r="V605" s="5"/>
    </row>
    <row r="606" spans="3:22" ht="12.75" x14ac:dyDescent="0.2">
      <c r="C606" s="6"/>
      <c r="D606" s="7"/>
      <c r="F606" s="6"/>
      <c r="H606" s="29"/>
      <c r="I606" s="30"/>
      <c r="L606" s="5"/>
      <c r="T606" s="6"/>
      <c r="U606" s="7"/>
      <c r="V606" s="5"/>
    </row>
    <row r="607" spans="3:22" ht="12.75" x14ac:dyDescent="0.2">
      <c r="C607" s="6"/>
      <c r="D607" s="7"/>
      <c r="F607" s="6"/>
      <c r="H607" s="29"/>
      <c r="I607" s="30"/>
      <c r="L607" s="5"/>
      <c r="T607" s="6"/>
      <c r="U607" s="7"/>
      <c r="V607" s="5"/>
    </row>
    <row r="608" spans="3:22" ht="12.75" x14ac:dyDescent="0.2">
      <c r="C608" s="6"/>
      <c r="D608" s="7"/>
      <c r="F608" s="6"/>
      <c r="H608" s="29"/>
      <c r="I608" s="30"/>
      <c r="L608" s="5"/>
      <c r="T608" s="6"/>
      <c r="U608" s="7"/>
      <c r="V608" s="5"/>
    </row>
    <row r="609" spans="3:22" ht="12.75" x14ac:dyDescent="0.2">
      <c r="C609" s="6"/>
      <c r="D609" s="7"/>
      <c r="F609" s="6"/>
      <c r="H609" s="29"/>
      <c r="I609" s="30"/>
      <c r="L609" s="5"/>
      <c r="T609" s="6"/>
      <c r="U609" s="7"/>
      <c r="V609" s="5"/>
    </row>
    <row r="610" spans="3:22" ht="12.75" x14ac:dyDescent="0.2">
      <c r="C610" s="6"/>
      <c r="D610" s="7"/>
      <c r="F610" s="6"/>
      <c r="H610" s="29"/>
      <c r="I610" s="30"/>
      <c r="L610" s="5"/>
      <c r="T610" s="6"/>
      <c r="U610" s="7"/>
      <c r="V610" s="5"/>
    </row>
    <row r="611" spans="3:22" ht="12.75" x14ac:dyDescent="0.2">
      <c r="C611" s="6"/>
      <c r="D611" s="7"/>
      <c r="F611" s="6"/>
      <c r="H611" s="29"/>
      <c r="I611" s="30"/>
      <c r="L611" s="5"/>
      <c r="T611" s="6"/>
      <c r="U611" s="7"/>
      <c r="V611" s="5"/>
    </row>
    <row r="612" spans="3:22" ht="12.75" x14ac:dyDescent="0.2">
      <c r="C612" s="6"/>
      <c r="D612" s="7"/>
      <c r="F612" s="6"/>
      <c r="H612" s="29"/>
      <c r="I612" s="30"/>
      <c r="L612" s="5"/>
      <c r="T612" s="6"/>
      <c r="U612" s="7"/>
      <c r="V612" s="5"/>
    </row>
    <row r="613" spans="3:22" ht="12.75" x14ac:dyDescent="0.2">
      <c r="C613" s="6"/>
      <c r="D613" s="7"/>
      <c r="F613" s="6"/>
      <c r="H613" s="29"/>
      <c r="I613" s="30"/>
      <c r="L613" s="5"/>
      <c r="T613" s="6"/>
      <c r="U613" s="7"/>
      <c r="V613" s="5"/>
    </row>
    <row r="614" spans="3:22" ht="12.75" x14ac:dyDescent="0.2">
      <c r="C614" s="6"/>
      <c r="D614" s="7"/>
      <c r="F614" s="6"/>
      <c r="H614" s="29"/>
      <c r="I614" s="30"/>
      <c r="L614" s="5"/>
      <c r="T614" s="6"/>
      <c r="U614" s="7"/>
      <c r="V614" s="5"/>
    </row>
    <row r="615" spans="3:22" ht="12.75" x14ac:dyDescent="0.2">
      <c r="C615" s="6"/>
      <c r="D615" s="7"/>
      <c r="F615" s="6"/>
      <c r="H615" s="29"/>
      <c r="I615" s="30"/>
      <c r="L615" s="5"/>
      <c r="T615" s="6"/>
      <c r="U615" s="7"/>
      <c r="V615" s="5"/>
    </row>
    <row r="616" spans="3:22" ht="12.75" x14ac:dyDescent="0.2">
      <c r="C616" s="6"/>
      <c r="D616" s="7"/>
      <c r="F616" s="6"/>
      <c r="H616" s="29"/>
      <c r="I616" s="30"/>
      <c r="L616" s="5"/>
      <c r="T616" s="6"/>
      <c r="U616" s="7"/>
      <c r="V616" s="5"/>
    </row>
    <row r="617" spans="3:22" ht="12.75" x14ac:dyDescent="0.2">
      <c r="C617" s="6"/>
      <c r="D617" s="7"/>
      <c r="F617" s="6"/>
      <c r="H617" s="29"/>
      <c r="I617" s="30"/>
      <c r="L617" s="5"/>
      <c r="T617" s="6"/>
      <c r="U617" s="7"/>
      <c r="V617" s="5"/>
    </row>
    <row r="618" spans="3:22" ht="12.75" x14ac:dyDescent="0.2">
      <c r="C618" s="6"/>
      <c r="D618" s="7"/>
      <c r="F618" s="6"/>
      <c r="H618" s="29"/>
      <c r="I618" s="30"/>
      <c r="L618" s="5"/>
      <c r="T618" s="6"/>
      <c r="U618" s="7"/>
      <c r="V618" s="5"/>
    </row>
    <row r="619" spans="3:22" ht="12.75" x14ac:dyDescent="0.2">
      <c r="C619" s="6"/>
      <c r="D619" s="7"/>
      <c r="F619" s="6"/>
      <c r="H619" s="29"/>
      <c r="I619" s="30"/>
      <c r="L619" s="5"/>
      <c r="T619" s="6"/>
      <c r="U619" s="7"/>
      <c r="V619" s="5"/>
    </row>
    <row r="620" spans="3:22" ht="12.75" x14ac:dyDescent="0.2">
      <c r="C620" s="6"/>
      <c r="D620" s="7"/>
      <c r="F620" s="6"/>
      <c r="H620" s="29"/>
      <c r="I620" s="30"/>
      <c r="L620" s="5"/>
      <c r="T620" s="6"/>
      <c r="U620" s="7"/>
      <c r="V620" s="5"/>
    </row>
    <row r="621" spans="3:22" ht="12.75" x14ac:dyDescent="0.2">
      <c r="C621" s="6"/>
      <c r="D621" s="7"/>
      <c r="F621" s="6"/>
      <c r="H621" s="29"/>
      <c r="I621" s="30"/>
      <c r="L621" s="5"/>
      <c r="T621" s="6"/>
      <c r="U621" s="7"/>
      <c r="V621" s="5"/>
    </row>
    <row r="622" spans="3:22" ht="12.75" x14ac:dyDescent="0.2">
      <c r="C622" s="6"/>
      <c r="D622" s="7"/>
      <c r="F622" s="6"/>
      <c r="H622" s="29"/>
      <c r="I622" s="30"/>
      <c r="L622" s="5"/>
      <c r="T622" s="6"/>
      <c r="U622" s="7"/>
      <c r="V622" s="5"/>
    </row>
    <row r="623" spans="3:22" ht="12.75" x14ac:dyDescent="0.2">
      <c r="C623" s="6"/>
      <c r="D623" s="7"/>
      <c r="F623" s="6"/>
      <c r="H623" s="29"/>
      <c r="I623" s="30"/>
      <c r="L623" s="5"/>
      <c r="T623" s="6"/>
      <c r="U623" s="7"/>
      <c r="V623" s="5"/>
    </row>
    <row r="624" spans="3:22" ht="12.75" x14ac:dyDescent="0.2">
      <c r="C624" s="6"/>
      <c r="D624" s="7"/>
      <c r="F624" s="6"/>
      <c r="H624" s="29"/>
      <c r="I624" s="30"/>
      <c r="L624" s="5"/>
      <c r="T624" s="6"/>
      <c r="U624" s="7"/>
      <c r="V624" s="5"/>
    </row>
    <row r="625" spans="3:22" ht="12.75" x14ac:dyDescent="0.2">
      <c r="C625" s="6"/>
      <c r="D625" s="7"/>
      <c r="F625" s="6"/>
      <c r="H625" s="29"/>
      <c r="I625" s="30"/>
      <c r="L625" s="5"/>
      <c r="T625" s="6"/>
      <c r="U625" s="7"/>
      <c r="V625" s="5"/>
    </row>
    <row r="626" spans="3:22" ht="12.75" x14ac:dyDescent="0.2">
      <c r="C626" s="6"/>
      <c r="D626" s="7"/>
      <c r="F626" s="6"/>
      <c r="H626" s="29"/>
      <c r="I626" s="30"/>
      <c r="L626" s="5"/>
      <c r="T626" s="6"/>
      <c r="U626" s="7"/>
      <c r="V626" s="5"/>
    </row>
    <row r="627" spans="3:22" ht="12.75" x14ac:dyDescent="0.2">
      <c r="C627" s="6"/>
      <c r="D627" s="7"/>
      <c r="F627" s="6"/>
      <c r="H627" s="29"/>
      <c r="I627" s="30"/>
      <c r="L627" s="5"/>
      <c r="T627" s="6"/>
      <c r="U627" s="7"/>
      <c r="V627" s="5"/>
    </row>
    <row r="628" spans="3:22" ht="12.75" x14ac:dyDescent="0.2">
      <c r="C628" s="6"/>
      <c r="D628" s="7"/>
      <c r="F628" s="6"/>
      <c r="H628" s="29"/>
      <c r="I628" s="30"/>
      <c r="L628" s="5"/>
      <c r="T628" s="6"/>
      <c r="U628" s="7"/>
      <c r="V628" s="5"/>
    </row>
    <row r="629" spans="3:22" ht="12.75" x14ac:dyDescent="0.2">
      <c r="C629" s="6"/>
      <c r="D629" s="7"/>
      <c r="F629" s="6"/>
      <c r="H629" s="29"/>
      <c r="I629" s="30"/>
      <c r="L629" s="5"/>
      <c r="T629" s="6"/>
      <c r="U629" s="7"/>
      <c r="V629" s="5"/>
    </row>
    <row r="630" spans="3:22" ht="12.75" x14ac:dyDescent="0.2">
      <c r="C630" s="6"/>
      <c r="D630" s="7"/>
      <c r="F630" s="6"/>
      <c r="H630" s="29"/>
      <c r="I630" s="30"/>
      <c r="L630" s="5"/>
      <c r="T630" s="6"/>
      <c r="U630" s="7"/>
      <c r="V630" s="5"/>
    </row>
    <row r="631" spans="3:22" ht="12.75" x14ac:dyDescent="0.2">
      <c r="C631" s="6"/>
      <c r="D631" s="7"/>
      <c r="F631" s="6"/>
      <c r="H631" s="29"/>
      <c r="I631" s="30"/>
      <c r="L631" s="5"/>
      <c r="T631" s="6"/>
      <c r="U631" s="7"/>
      <c r="V631" s="5"/>
    </row>
    <row r="632" spans="3:22" ht="12.75" x14ac:dyDescent="0.2">
      <c r="C632" s="6"/>
      <c r="D632" s="7"/>
      <c r="F632" s="6"/>
      <c r="H632" s="29"/>
      <c r="I632" s="30"/>
      <c r="L632" s="5"/>
      <c r="T632" s="6"/>
      <c r="U632" s="7"/>
      <c r="V632" s="5"/>
    </row>
    <row r="633" spans="3:22" ht="12.75" x14ac:dyDescent="0.2">
      <c r="C633" s="6"/>
      <c r="D633" s="7"/>
      <c r="F633" s="6"/>
      <c r="H633" s="29"/>
      <c r="I633" s="30"/>
      <c r="L633" s="5"/>
      <c r="T633" s="6"/>
      <c r="U633" s="7"/>
      <c r="V633" s="5"/>
    </row>
    <row r="634" spans="3:22" ht="12.75" x14ac:dyDescent="0.2">
      <c r="C634" s="6"/>
      <c r="D634" s="7"/>
      <c r="F634" s="6"/>
      <c r="H634" s="29"/>
      <c r="I634" s="30"/>
      <c r="L634" s="5"/>
      <c r="T634" s="6"/>
      <c r="U634" s="7"/>
      <c r="V634" s="5"/>
    </row>
    <row r="635" spans="3:22" ht="12.75" x14ac:dyDescent="0.2">
      <c r="C635" s="6"/>
      <c r="D635" s="7"/>
      <c r="F635" s="6"/>
      <c r="H635" s="29"/>
      <c r="I635" s="30"/>
      <c r="L635" s="5"/>
      <c r="T635" s="6"/>
      <c r="U635" s="7"/>
      <c r="V635" s="5"/>
    </row>
    <row r="636" spans="3:22" ht="12.75" x14ac:dyDescent="0.2">
      <c r="C636" s="6"/>
      <c r="D636" s="7"/>
      <c r="F636" s="6"/>
      <c r="H636" s="29"/>
      <c r="I636" s="30"/>
      <c r="L636" s="5"/>
      <c r="T636" s="6"/>
      <c r="U636" s="7"/>
      <c r="V636" s="5"/>
    </row>
    <row r="637" spans="3:22" ht="12.75" x14ac:dyDescent="0.2">
      <c r="C637" s="6"/>
      <c r="D637" s="7"/>
      <c r="F637" s="6"/>
      <c r="H637" s="29"/>
      <c r="I637" s="30"/>
      <c r="L637" s="5"/>
      <c r="T637" s="6"/>
      <c r="U637" s="7"/>
      <c r="V637" s="5"/>
    </row>
    <row r="638" spans="3:22" ht="12.75" x14ac:dyDescent="0.2">
      <c r="C638" s="6"/>
      <c r="D638" s="7"/>
      <c r="F638" s="6"/>
      <c r="H638" s="29"/>
      <c r="I638" s="30"/>
      <c r="L638" s="5"/>
      <c r="T638" s="6"/>
      <c r="U638" s="7"/>
      <c r="V638" s="5"/>
    </row>
    <row r="639" spans="3:22" ht="12.75" x14ac:dyDescent="0.2">
      <c r="C639" s="6"/>
      <c r="D639" s="7"/>
      <c r="F639" s="6"/>
      <c r="H639" s="29"/>
      <c r="I639" s="30"/>
      <c r="L639" s="5"/>
      <c r="T639" s="6"/>
      <c r="U639" s="7"/>
      <c r="V639" s="5"/>
    </row>
    <row r="640" spans="3:22" ht="12.75" x14ac:dyDescent="0.2">
      <c r="C640" s="6"/>
      <c r="D640" s="7"/>
      <c r="F640" s="6"/>
      <c r="H640" s="29"/>
      <c r="I640" s="30"/>
      <c r="L640" s="5"/>
      <c r="T640" s="6"/>
      <c r="U640" s="7"/>
      <c r="V640" s="5"/>
    </row>
    <row r="641" spans="3:22" ht="12.75" x14ac:dyDescent="0.2">
      <c r="C641" s="6"/>
      <c r="D641" s="7"/>
      <c r="F641" s="6"/>
      <c r="H641" s="29"/>
      <c r="I641" s="30"/>
      <c r="L641" s="5"/>
      <c r="T641" s="6"/>
      <c r="U641" s="7"/>
      <c r="V641" s="5"/>
    </row>
    <row r="642" spans="3:22" ht="12.75" x14ac:dyDescent="0.2">
      <c r="C642" s="6"/>
      <c r="D642" s="7"/>
      <c r="F642" s="6"/>
      <c r="H642" s="29"/>
      <c r="I642" s="30"/>
      <c r="L642" s="5"/>
      <c r="T642" s="6"/>
      <c r="U642" s="7"/>
      <c r="V642" s="5"/>
    </row>
    <row r="643" spans="3:22" ht="12.75" x14ac:dyDescent="0.2">
      <c r="C643" s="6"/>
      <c r="D643" s="7"/>
      <c r="F643" s="6"/>
      <c r="H643" s="29"/>
      <c r="I643" s="30"/>
      <c r="L643" s="5"/>
      <c r="T643" s="6"/>
      <c r="U643" s="7"/>
      <c r="V643" s="5"/>
    </row>
    <row r="644" spans="3:22" ht="12.75" x14ac:dyDescent="0.2">
      <c r="C644" s="6"/>
      <c r="D644" s="7"/>
      <c r="F644" s="6"/>
      <c r="H644" s="29"/>
      <c r="I644" s="30"/>
      <c r="L644" s="5"/>
      <c r="T644" s="6"/>
      <c r="U644" s="7"/>
      <c r="V644" s="5"/>
    </row>
    <row r="645" spans="3:22" ht="12.75" x14ac:dyDescent="0.2">
      <c r="C645" s="6"/>
      <c r="D645" s="7"/>
      <c r="F645" s="6"/>
      <c r="H645" s="29"/>
      <c r="I645" s="30"/>
      <c r="L645" s="5"/>
      <c r="T645" s="6"/>
      <c r="U645" s="7"/>
      <c r="V645" s="5"/>
    </row>
    <row r="646" spans="3:22" ht="12.75" x14ac:dyDescent="0.2">
      <c r="C646" s="6"/>
      <c r="D646" s="7"/>
      <c r="F646" s="6"/>
      <c r="H646" s="29"/>
      <c r="I646" s="30"/>
      <c r="L646" s="5"/>
      <c r="T646" s="6"/>
      <c r="U646" s="7"/>
      <c r="V646" s="5"/>
    </row>
    <row r="647" spans="3:22" ht="12.75" x14ac:dyDescent="0.2">
      <c r="C647" s="6"/>
      <c r="D647" s="7"/>
      <c r="F647" s="6"/>
      <c r="H647" s="29"/>
      <c r="I647" s="30"/>
      <c r="L647" s="5"/>
      <c r="T647" s="6"/>
      <c r="U647" s="7"/>
      <c r="V647" s="5"/>
    </row>
    <row r="648" spans="3:22" ht="12.75" x14ac:dyDescent="0.2">
      <c r="C648" s="6"/>
      <c r="D648" s="7"/>
      <c r="F648" s="6"/>
      <c r="H648" s="29"/>
      <c r="I648" s="30"/>
      <c r="L648" s="5"/>
      <c r="T648" s="6"/>
      <c r="U648" s="7"/>
      <c r="V648" s="5"/>
    </row>
    <row r="649" spans="3:22" ht="12.75" x14ac:dyDescent="0.2">
      <c r="C649" s="6"/>
      <c r="D649" s="7"/>
      <c r="F649" s="6"/>
      <c r="H649" s="29"/>
      <c r="I649" s="30"/>
      <c r="L649" s="5"/>
      <c r="T649" s="6"/>
      <c r="U649" s="7"/>
      <c r="V649" s="5"/>
    </row>
    <row r="650" spans="3:22" ht="12.75" x14ac:dyDescent="0.2">
      <c r="C650" s="6"/>
      <c r="D650" s="7"/>
      <c r="F650" s="6"/>
      <c r="H650" s="29"/>
      <c r="I650" s="30"/>
      <c r="L650" s="5"/>
      <c r="T650" s="6"/>
      <c r="U650" s="7"/>
      <c r="V650" s="5"/>
    </row>
    <row r="651" spans="3:22" ht="12.75" x14ac:dyDescent="0.2">
      <c r="C651" s="6"/>
      <c r="D651" s="7"/>
      <c r="F651" s="6"/>
      <c r="H651" s="29"/>
      <c r="I651" s="30"/>
      <c r="L651" s="5"/>
      <c r="T651" s="6"/>
      <c r="U651" s="7"/>
      <c r="V651" s="5"/>
    </row>
    <row r="652" spans="3:22" ht="12.75" x14ac:dyDescent="0.2">
      <c r="C652" s="6"/>
      <c r="D652" s="7"/>
      <c r="F652" s="6"/>
      <c r="H652" s="29"/>
      <c r="I652" s="30"/>
      <c r="L652" s="5"/>
      <c r="T652" s="6"/>
      <c r="U652" s="7"/>
      <c r="V652" s="5"/>
    </row>
    <row r="653" spans="3:22" ht="12.75" x14ac:dyDescent="0.2">
      <c r="C653" s="6"/>
      <c r="D653" s="7"/>
      <c r="F653" s="6"/>
      <c r="H653" s="29"/>
      <c r="I653" s="30"/>
      <c r="L653" s="5"/>
      <c r="T653" s="6"/>
      <c r="U653" s="7"/>
      <c r="V653" s="5"/>
    </row>
    <row r="654" spans="3:22" ht="12.75" x14ac:dyDescent="0.2">
      <c r="C654" s="6"/>
      <c r="D654" s="7"/>
      <c r="F654" s="6"/>
      <c r="H654" s="29"/>
      <c r="I654" s="30"/>
      <c r="L654" s="5"/>
      <c r="T654" s="6"/>
      <c r="U654" s="7"/>
      <c r="V654" s="5"/>
    </row>
    <row r="655" spans="3:22" ht="12.75" x14ac:dyDescent="0.2">
      <c r="C655" s="6"/>
      <c r="D655" s="7"/>
      <c r="F655" s="6"/>
      <c r="H655" s="29"/>
      <c r="I655" s="30"/>
      <c r="L655" s="5"/>
      <c r="T655" s="6"/>
      <c r="U655" s="7"/>
      <c r="V655" s="5"/>
    </row>
    <row r="656" spans="3:22" ht="12.75" x14ac:dyDescent="0.2">
      <c r="C656" s="6"/>
      <c r="D656" s="7"/>
      <c r="F656" s="6"/>
      <c r="H656" s="29"/>
      <c r="I656" s="30"/>
      <c r="L656" s="5"/>
      <c r="T656" s="6"/>
      <c r="U656" s="7"/>
      <c r="V656" s="5"/>
    </row>
    <row r="657" spans="3:22" ht="12.75" x14ac:dyDescent="0.2">
      <c r="C657" s="6"/>
      <c r="D657" s="7"/>
      <c r="F657" s="6"/>
      <c r="H657" s="29"/>
      <c r="I657" s="30"/>
      <c r="L657" s="5"/>
      <c r="T657" s="6"/>
      <c r="U657" s="7"/>
      <c r="V657" s="5"/>
    </row>
    <row r="658" spans="3:22" ht="12.75" x14ac:dyDescent="0.2">
      <c r="C658" s="6"/>
      <c r="D658" s="7"/>
      <c r="F658" s="6"/>
      <c r="H658" s="29"/>
      <c r="I658" s="30"/>
      <c r="L658" s="5"/>
      <c r="T658" s="6"/>
      <c r="U658" s="7"/>
      <c r="V658" s="5"/>
    </row>
    <row r="659" spans="3:22" ht="12.75" x14ac:dyDescent="0.2">
      <c r="C659" s="6"/>
      <c r="D659" s="7"/>
      <c r="F659" s="6"/>
      <c r="H659" s="29"/>
      <c r="I659" s="30"/>
      <c r="L659" s="5"/>
      <c r="T659" s="6"/>
      <c r="U659" s="7"/>
      <c r="V659" s="5"/>
    </row>
    <row r="660" spans="3:22" ht="12.75" x14ac:dyDescent="0.2">
      <c r="C660" s="6"/>
      <c r="D660" s="7"/>
      <c r="F660" s="6"/>
      <c r="H660" s="29"/>
      <c r="I660" s="30"/>
      <c r="L660" s="5"/>
      <c r="T660" s="6"/>
      <c r="U660" s="7"/>
      <c r="V660" s="5"/>
    </row>
    <row r="661" spans="3:22" ht="12.75" x14ac:dyDescent="0.2">
      <c r="C661" s="6"/>
      <c r="D661" s="7"/>
      <c r="F661" s="6"/>
      <c r="H661" s="29"/>
      <c r="I661" s="30"/>
      <c r="L661" s="5"/>
      <c r="T661" s="6"/>
      <c r="U661" s="7"/>
      <c r="V661" s="5"/>
    </row>
    <row r="662" spans="3:22" ht="12.75" x14ac:dyDescent="0.2">
      <c r="C662" s="6"/>
      <c r="D662" s="7"/>
      <c r="F662" s="6"/>
      <c r="H662" s="29"/>
      <c r="I662" s="30"/>
      <c r="L662" s="5"/>
      <c r="T662" s="6"/>
      <c r="U662" s="7"/>
      <c r="V662" s="5"/>
    </row>
    <row r="663" spans="3:22" ht="12.75" x14ac:dyDescent="0.2">
      <c r="C663" s="6"/>
      <c r="D663" s="7"/>
      <c r="F663" s="6"/>
      <c r="H663" s="29"/>
      <c r="I663" s="30"/>
      <c r="L663" s="5"/>
      <c r="T663" s="6"/>
      <c r="U663" s="7"/>
      <c r="V663" s="5"/>
    </row>
    <row r="664" spans="3:22" ht="12.75" x14ac:dyDescent="0.2">
      <c r="C664" s="6"/>
      <c r="D664" s="7"/>
      <c r="F664" s="6"/>
      <c r="H664" s="29"/>
      <c r="I664" s="30"/>
      <c r="L664" s="5"/>
      <c r="T664" s="6"/>
      <c r="U664" s="7"/>
      <c r="V664" s="5"/>
    </row>
    <row r="665" spans="3:22" ht="12.75" x14ac:dyDescent="0.2">
      <c r="C665" s="6"/>
      <c r="D665" s="7"/>
      <c r="F665" s="6"/>
      <c r="H665" s="29"/>
      <c r="I665" s="30"/>
      <c r="L665" s="5"/>
      <c r="T665" s="6"/>
      <c r="U665" s="7"/>
      <c r="V665" s="5"/>
    </row>
    <row r="666" spans="3:22" ht="12.75" x14ac:dyDescent="0.2">
      <c r="C666" s="6"/>
      <c r="D666" s="7"/>
      <c r="F666" s="6"/>
      <c r="H666" s="29"/>
      <c r="I666" s="30"/>
      <c r="L666" s="5"/>
      <c r="T666" s="6"/>
      <c r="U666" s="7"/>
      <c r="V666" s="5"/>
    </row>
    <row r="667" spans="3:22" ht="12.75" x14ac:dyDescent="0.2">
      <c r="C667" s="6"/>
      <c r="D667" s="7"/>
      <c r="F667" s="6"/>
      <c r="H667" s="29"/>
      <c r="I667" s="30"/>
      <c r="L667" s="5"/>
      <c r="T667" s="6"/>
      <c r="U667" s="7"/>
      <c r="V667" s="5"/>
    </row>
    <row r="668" spans="3:22" ht="12.75" x14ac:dyDescent="0.2">
      <c r="C668" s="6"/>
      <c r="D668" s="7"/>
      <c r="F668" s="6"/>
      <c r="H668" s="29"/>
      <c r="I668" s="30"/>
      <c r="L668" s="5"/>
      <c r="T668" s="6"/>
      <c r="U668" s="7"/>
      <c r="V668" s="5"/>
    </row>
    <row r="669" spans="3:22" ht="12.75" x14ac:dyDescent="0.2">
      <c r="C669" s="6"/>
      <c r="D669" s="7"/>
      <c r="F669" s="6"/>
      <c r="H669" s="29"/>
      <c r="I669" s="30"/>
      <c r="L669" s="5"/>
      <c r="T669" s="6"/>
      <c r="U669" s="7"/>
      <c r="V669" s="5"/>
    </row>
    <row r="670" spans="3:22" ht="12.75" x14ac:dyDescent="0.2">
      <c r="C670" s="6"/>
      <c r="D670" s="7"/>
      <c r="F670" s="6"/>
      <c r="H670" s="29"/>
      <c r="I670" s="30"/>
      <c r="L670" s="5"/>
      <c r="T670" s="6"/>
      <c r="U670" s="7"/>
      <c r="V670" s="5"/>
    </row>
    <row r="671" spans="3:22" ht="12.75" x14ac:dyDescent="0.2">
      <c r="C671" s="6"/>
      <c r="D671" s="7"/>
      <c r="F671" s="6"/>
      <c r="H671" s="29"/>
      <c r="I671" s="30"/>
      <c r="L671" s="5"/>
      <c r="T671" s="6"/>
      <c r="U671" s="7"/>
      <c r="V671" s="5"/>
    </row>
    <row r="672" spans="3:22" ht="12.75" x14ac:dyDescent="0.2">
      <c r="C672" s="6"/>
      <c r="D672" s="7"/>
      <c r="F672" s="6"/>
      <c r="H672" s="29"/>
      <c r="I672" s="30"/>
      <c r="L672" s="5"/>
      <c r="T672" s="6"/>
      <c r="U672" s="7"/>
      <c r="V672" s="5"/>
    </row>
    <row r="673" spans="3:22" ht="12.75" x14ac:dyDescent="0.2">
      <c r="C673" s="6"/>
      <c r="D673" s="7"/>
      <c r="F673" s="6"/>
      <c r="H673" s="29"/>
      <c r="I673" s="30"/>
      <c r="L673" s="5"/>
      <c r="T673" s="6"/>
      <c r="U673" s="7"/>
      <c r="V673" s="5"/>
    </row>
    <row r="674" spans="3:22" ht="12.75" x14ac:dyDescent="0.2">
      <c r="C674" s="6"/>
      <c r="D674" s="7"/>
      <c r="F674" s="6"/>
      <c r="H674" s="29"/>
      <c r="I674" s="30"/>
      <c r="L674" s="5"/>
      <c r="T674" s="6"/>
      <c r="U674" s="7"/>
      <c r="V674" s="5"/>
    </row>
    <row r="675" spans="3:22" ht="12.75" x14ac:dyDescent="0.2">
      <c r="C675" s="6"/>
      <c r="D675" s="7"/>
      <c r="F675" s="6"/>
      <c r="H675" s="29"/>
      <c r="I675" s="30"/>
      <c r="L675" s="5"/>
      <c r="T675" s="6"/>
      <c r="U675" s="7"/>
      <c r="V675" s="5"/>
    </row>
    <row r="676" spans="3:22" ht="12.75" x14ac:dyDescent="0.2">
      <c r="C676" s="6"/>
      <c r="D676" s="7"/>
      <c r="F676" s="6"/>
      <c r="H676" s="29"/>
      <c r="I676" s="30"/>
      <c r="L676" s="5"/>
      <c r="T676" s="6"/>
      <c r="U676" s="7"/>
      <c r="V676" s="5"/>
    </row>
    <row r="677" spans="3:22" ht="12.75" x14ac:dyDescent="0.2">
      <c r="C677" s="6"/>
      <c r="D677" s="7"/>
      <c r="F677" s="6"/>
      <c r="H677" s="29"/>
      <c r="I677" s="30"/>
      <c r="L677" s="5"/>
      <c r="T677" s="6"/>
      <c r="U677" s="7"/>
      <c r="V677" s="5"/>
    </row>
    <row r="678" spans="3:22" ht="12.75" x14ac:dyDescent="0.2">
      <c r="C678" s="6"/>
      <c r="D678" s="7"/>
      <c r="F678" s="6"/>
      <c r="H678" s="29"/>
      <c r="I678" s="30"/>
      <c r="L678" s="5"/>
      <c r="T678" s="6"/>
      <c r="U678" s="7"/>
      <c r="V678" s="5"/>
    </row>
    <row r="679" spans="3:22" ht="12.75" x14ac:dyDescent="0.2">
      <c r="C679" s="6"/>
      <c r="D679" s="7"/>
      <c r="F679" s="6"/>
      <c r="H679" s="29"/>
      <c r="I679" s="30"/>
      <c r="L679" s="5"/>
      <c r="T679" s="6"/>
      <c r="U679" s="7"/>
      <c r="V679" s="5"/>
    </row>
    <row r="680" spans="3:22" ht="12.75" x14ac:dyDescent="0.2">
      <c r="C680" s="6"/>
      <c r="D680" s="7"/>
      <c r="F680" s="6"/>
      <c r="H680" s="29"/>
      <c r="I680" s="30"/>
      <c r="L680" s="5"/>
      <c r="T680" s="6"/>
      <c r="U680" s="7"/>
      <c r="V680" s="5"/>
    </row>
    <row r="681" spans="3:22" ht="12.75" x14ac:dyDescent="0.2">
      <c r="C681" s="6"/>
      <c r="D681" s="7"/>
      <c r="F681" s="6"/>
      <c r="H681" s="29"/>
      <c r="I681" s="30"/>
      <c r="L681" s="5"/>
      <c r="T681" s="6"/>
      <c r="U681" s="7"/>
      <c r="V681" s="5"/>
    </row>
    <row r="682" spans="3:22" ht="12.75" x14ac:dyDescent="0.2">
      <c r="C682" s="6"/>
      <c r="D682" s="7"/>
      <c r="F682" s="6"/>
      <c r="H682" s="29"/>
      <c r="I682" s="30"/>
      <c r="L682" s="5"/>
      <c r="T682" s="6"/>
      <c r="U682" s="7"/>
      <c r="V682" s="5"/>
    </row>
    <row r="683" spans="3:22" ht="12.75" x14ac:dyDescent="0.2">
      <c r="C683" s="6"/>
      <c r="D683" s="7"/>
      <c r="F683" s="6"/>
      <c r="H683" s="29"/>
      <c r="I683" s="30"/>
      <c r="L683" s="5"/>
      <c r="T683" s="6"/>
      <c r="U683" s="7"/>
      <c r="V683" s="5"/>
    </row>
    <row r="684" spans="3:22" ht="12.75" x14ac:dyDescent="0.2">
      <c r="C684" s="6"/>
      <c r="D684" s="7"/>
      <c r="F684" s="6"/>
      <c r="H684" s="29"/>
      <c r="I684" s="30"/>
      <c r="L684" s="5"/>
      <c r="T684" s="6"/>
      <c r="U684" s="7"/>
      <c r="V684" s="5"/>
    </row>
    <row r="685" spans="3:22" ht="12.75" x14ac:dyDescent="0.2">
      <c r="C685" s="6"/>
      <c r="D685" s="7"/>
      <c r="F685" s="6"/>
      <c r="H685" s="29"/>
      <c r="I685" s="30"/>
      <c r="L685" s="5"/>
      <c r="T685" s="6"/>
      <c r="U685" s="7"/>
      <c r="V685" s="5"/>
    </row>
    <row r="686" spans="3:22" ht="12.75" x14ac:dyDescent="0.2">
      <c r="C686" s="6"/>
      <c r="D686" s="7"/>
      <c r="F686" s="6"/>
      <c r="H686" s="29"/>
      <c r="I686" s="30"/>
      <c r="L686" s="5"/>
      <c r="T686" s="6"/>
      <c r="U686" s="7"/>
      <c r="V686" s="5"/>
    </row>
    <row r="687" spans="3:22" ht="12.75" x14ac:dyDescent="0.2">
      <c r="C687" s="6"/>
      <c r="D687" s="7"/>
      <c r="F687" s="6"/>
      <c r="H687" s="29"/>
      <c r="I687" s="30"/>
      <c r="L687" s="5"/>
      <c r="T687" s="6"/>
      <c r="U687" s="7"/>
      <c r="V687" s="5"/>
    </row>
    <row r="688" spans="3:22" ht="12.75" x14ac:dyDescent="0.2">
      <c r="C688" s="6"/>
      <c r="D688" s="7"/>
      <c r="F688" s="6"/>
      <c r="H688" s="29"/>
      <c r="I688" s="30"/>
      <c r="L688" s="5"/>
      <c r="T688" s="6"/>
      <c r="U688" s="7"/>
      <c r="V688" s="5"/>
    </row>
    <row r="689" spans="3:22" ht="12.75" x14ac:dyDescent="0.2">
      <c r="C689" s="6"/>
      <c r="D689" s="7"/>
      <c r="F689" s="6"/>
      <c r="H689" s="29"/>
      <c r="I689" s="30"/>
      <c r="L689" s="5"/>
      <c r="T689" s="6"/>
      <c r="U689" s="7"/>
      <c r="V689" s="5"/>
    </row>
    <row r="690" spans="3:22" ht="12.75" x14ac:dyDescent="0.2">
      <c r="C690" s="6"/>
      <c r="D690" s="7"/>
      <c r="F690" s="6"/>
      <c r="H690" s="29"/>
      <c r="I690" s="30"/>
      <c r="L690" s="5"/>
      <c r="T690" s="6"/>
      <c r="U690" s="7"/>
      <c r="V690" s="5"/>
    </row>
    <row r="691" spans="3:22" ht="12.75" x14ac:dyDescent="0.2">
      <c r="C691" s="6"/>
      <c r="D691" s="7"/>
      <c r="F691" s="6"/>
      <c r="H691" s="29"/>
      <c r="I691" s="30"/>
      <c r="L691" s="5"/>
      <c r="T691" s="6"/>
      <c r="U691" s="7"/>
      <c r="V691" s="5"/>
    </row>
    <row r="692" spans="3:22" ht="12.75" x14ac:dyDescent="0.2">
      <c r="C692" s="6"/>
      <c r="D692" s="7"/>
      <c r="F692" s="6"/>
      <c r="H692" s="29"/>
      <c r="I692" s="30"/>
      <c r="L692" s="5"/>
      <c r="T692" s="6"/>
      <c r="U692" s="7"/>
      <c r="V692" s="5"/>
    </row>
    <row r="693" spans="3:22" ht="12.75" x14ac:dyDescent="0.2">
      <c r="C693" s="6"/>
      <c r="D693" s="7"/>
      <c r="F693" s="6"/>
      <c r="H693" s="29"/>
      <c r="I693" s="30"/>
      <c r="L693" s="5"/>
      <c r="T693" s="6"/>
      <c r="U693" s="7"/>
      <c r="V693" s="5"/>
    </row>
    <row r="694" spans="3:22" ht="12.75" x14ac:dyDescent="0.2">
      <c r="C694" s="6"/>
      <c r="D694" s="7"/>
      <c r="F694" s="6"/>
      <c r="H694" s="29"/>
      <c r="I694" s="30"/>
      <c r="L694" s="5"/>
      <c r="T694" s="6"/>
      <c r="U694" s="7"/>
      <c r="V694" s="5"/>
    </row>
    <row r="695" spans="3:22" ht="12.75" x14ac:dyDescent="0.2">
      <c r="C695" s="6"/>
      <c r="D695" s="7"/>
      <c r="F695" s="6"/>
      <c r="H695" s="29"/>
      <c r="I695" s="30"/>
      <c r="L695" s="5"/>
      <c r="T695" s="6"/>
      <c r="U695" s="7"/>
      <c r="V695" s="5"/>
    </row>
    <row r="696" spans="3:22" ht="12.75" x14ac:dyDescent="0.2">
      <c r="C696" s="6"/>
      <c r="D696" s="7"/>
      <c r="F696" s="6"/>
      <c r="H696" s="29"/>
      <c r="I696" s="30"/>
      <c r="L696" s="5"/>
      <c r="T696" s="6"/>
      <c r="U696" s="7"/>
      <c r="V696" s="5"/>
    </row>
    <row r="697" spans="3:22" ht="12.75" x14ac:dyDescent="0.2">
      <c r="C697" s="6"/>
      <c r="D697" s="7"/>
      <c r="F697" s="6"/>
      <c r="H697" s="29"/>
      <c r="I697" s="30"/>
      <c r="L697" s="5"/>
      <c r="T697" s="6"/>
      <c r="U697" s="7"/>
      <c r="V697" s="5"/>
    </row>
    <row r="698" spans="3:22" ht="12.75" x14ac:dyDescent="0.2">
      <c r="C698" s="6"/>
      <c r="D698" s="7"/>
      <c r="F698" s="6"/>
      <c r="H698" s="29"/>
      <c r="I698" s="30"/>
      <c r="L698" s="5"/>
      <c r="T698" s="6"/>
      <c r="U698" s="7"/>
      <c r="V698" s="5"/>
    </row>
    <row r="699" spans="3:22" ht="12.75" x14ac:dyDescent="0.2">
      <c r="C699" s="6"/>
      <c r="D699" s="7"/>
      <c r="F699" s="6"/>
      <c r="H699" s="29"/>
      <c r="I699" s="30"/>
      <c r="L699" s="5"/>
      <c r="T699" s="6"/>
      <c r="U699" s="7"/>
      <c r="V699" s="5"/>
    </row>
    <row r="700" spans="3:22" ht="12.75" x14ac:dyDescent="0.2">
      <c r="C700" s="6"/>
      <c r="D700" s="7"/>
      <c r="F700" s="6"/>
      <c r="H700" s="29"/>
      <c r="I700" s="30"/>
      <c r="L700" s="5"/>
      <c r="T700" s="6"/>
      <c r="U700" s="7"/>
      <c r="V700" s="5"/>
    </row>
    <row r="701" spans="3:22" ht="12.75" x14ac:dyDescent="0.2">
      <c r="C701" s="6"/>
      <c r="D701" s="7"/>
      <c r="F701" s="6"/>
      <c r="H701" s="29"/>
      <c r="I701" s="30"/>
      <c r="L701" s="5"/>
      <c r="T701" s="6"/>
      <c r="U701" s="7"/>
      <c r="V701" s="5"/>
    </row>
    <row r="702" spans="3:22" ht="12.75" x14ac:dyDescent="0.2">
      <c r="C702" s="6"/>
      <c r="D702" s="7"/>
      <c r="F702" s="6"/>
      <c r="H702" s="29"/>
      <c r="I702" s="30"/>
      <c r="L702" s="5"/>
      <c r="T702" s="6"/>
      <c r="U702" s="7"/>
      <c r="V702" s="5"/>
    </row>
    <row r="703" spans="3:22" ht="12.75" x14ac:dyDescent="0.2">
      <c r="C703" s="6"/>
      <c r="D703" s="7"/>
      <c r="F703" s="6"/>
      <c r="H703" s="29"/>
      <c r="I703" s="30"/>
      <c r="L703" s="5"/>
      <c r="T703" s="6"/>
      <c r="U703" s="7"/>
      <c r="V703" s="5"/>
    </row>
    <row r="704" spans="3:22" ht="12.75" x14ac:dyDescent="0.2">
      <c r="C704" s="6"/>
      <c r="D704" s="7"/>
      <c r="F704" s="6"/>
      <c r="H704" s="29"/>
      <c r="I704" s="30"/>
      <c r="L704" s="5"/>
      <c r="T704" s="6"/>
      <c r="U704" s="7"/>
      <c r="V704" s="5"/>
    </row>
    <row r="705" spans="3:22" ht="12.75" x14ac:dyDescent="0.2">
      <c r="C705" s="6"/>
      <c r="D705" s="7"/>
      <c r="F705" s="6"/>
      <c r="H705" s="29"/>
      <c r="I705" s="30"/>
      <c r="L705" s="5"/>
      <c r="T705" s="6"/>
      <c r="U705" s="7"/>
      <c r="V705" s="5"/>
    </row>
    <row r="706" spans="3:22" ht="12.75" x14ac:dyDescent="0.2">
      <c r="C706" s="6"/>
      <c r="D706" s="7"/>
      <c r="F706" s="6"/>
      <c r="H706" s="29"/>
      <c r="I706" s="30"/>
      <c r="L706" s="5"/>
      <c r="T706" s="6"/>
      <c r="U706" s="7"/>
      <c r="V706" s="5"/>
    </row>
    <row r="707" spans="3:22" ht="12.75" x14ac:dyDescent="0.2">
      <c r="C707" s="6"/>
      <c r="D707" s="7"/>
      <c r="F707" s="6"/>
      <c r="H707" s="29"/>
      <c r="I707" s="30"/>
      <c r="L707" s="5"/>
      <c r="T707" s="6"/>
      <c r="U707" s="7"/>
      <c r="V707" s="5"/>
    </row>
    <row r="708" spans="3:22" ht="12.75" x14ac:dyDescent="0.2">
      <c r="C708" s="6"/>
      <c r="D708" s="7"/>
      <c r="F708" s="6"/>
      <c r="H708" s="29"/>
      <c r="I708" s="30"/>
      <c r="L708" s="5"/>
      <c r="T708" s="6"/>
      <c r="U708" s="7"/>
      <c r="V708" s="5"/>
    </row>
    <row r="709" spans="3:22" ht="12.75" x14ac:dyDescent="0.2">
      <c r="C709" s="6"/>
      <c r="D709" s="7"/>
      <c r="F709" s="6"/>
      <c r="H709" s="29"/>
      <c r="I709" s="30"/>
      <c r="L709" s="5"/>
      <c r="T709" s="6"/>
      <c r="U709" s="7"/>
      <c r="V709" s="5"/>
    </row>
    <row r="710" spans="3:22" ht="12.75" x14ac:dyDescent="0.2">
      <c r="C710" s="6"/>
      <c r="D710" s="7"/>
      <c r="F710" s="6"/>
      <c r="H710" s="29"/>
      <c r="I710" s="30"/>
      <c r="L710" s="5"/>
      <c r="T710" s="6"/>
      <c r="U710" s="7"/>
      <c r="V710" s="5"/>
    </row>
    <row r="711" spans="3:22" ht="12.75" x14ac:dyDescent="0.2">
      <c r="C711" s="6"/>
      <c r="D711" s="7"/>
      <c r="F711" s="6"/>
      <c r="H711" s="29"/>
      <c r="I711" s="30"/>
      <c r="L711" s="5"/>
      <c r="T711" s="6"/>
      <c r="U711" s="7"/>
      <c r="V711" s="5"/>
    </row>
    <row r="712" spans="3:22" ht="12.75" x14ac:dyDescent="0.2">
      <c r="C712" s="6"/>
      <c r="D712" s="7"/>
      <c r="F712" s="6"/>
      <c r="H712" s="29"/>
      <c r="I712" s="30"/>
      <c r="L712" s="5"/>
      <c r="T712" s="6"/>
      <c r="U712" s="7"/>
      <c r="V712" s="5"/>
    </row>
    <row r="713" spans="3:22" ht="12.75" x14ac:dyDescent="0.2">
      <c r="C713" s="6"/>
      <c r="D713" s="7"/>
      <c r="F713" s="6"/>
      <c r="H713" s="29"/>
      <c r="I713" s="30"/>
      <c r="L713" s="5"/>
      <c r="T713" s="6"/>
      <c r="U713" s="7"/>
      <c r="V713" s="5"/>
    </row>
    <row r="714" spans="3:22" ht="12.75" x14ac:dyDescent="0.2">
      <c r="C714" s="6"/>
      <c r="D714" s="7"/>
      <c r="F714" s="6"/>
      <c r="H714" s="29"/>
      <c r="I714" s="30"/>
      <c r="L714" s="5"/>
      <c r="T714" s="6"/>
      <c r="U714" s="7"/>
      <c r="V714" s="5"/>
    </row>
    <row r="715" spans="3:22" ht="12.75" x14ac:dyDescent="0.2">
      <c r="C715" s="6"/>
      <c r="D715" s="7"/>
      <c r="F715" s="6"/>
      <c r="H715" s="29"/>
      <c r="I715" s="30"/>
      <c r="L715" s="5"/>
      <c r="T715" s="6"/>
      <c r="U715" s="7"/>
      <c r="V715" s="5"/>
    </row>
    <row r="716" spans="3:22" ht="12.75" x14ac:dyDescent="0.2">
      <c r="C716" s="6"/>
      <c r="D716" s="7"/>
      <c r="F716" s="6"/>
      <c r="H716" s="29"/>
      <c r="I716" s="30"/>
      <c r="L716" s="5"/>
      <c r="T716" s="6"/>
      <c r="U716" s="7"/>
      <c r="V716" s="5"/>
    </row>
    <row r="717" spans="3:22" ht="12.75" x14ac:dyDescent="0.2">
      <c r="C717" s="6"/>
      <c r="D717" s="7"/>
      <c r="F717" s="6"/>
      <c r="H717" s="29"/>
      <c r="I717" s="30"/>
      <c r="L717" s="5"/>
      <c r="T717" s="6"/>
      <c r="U717" s="7"/>
      <c r="V717" s="5"/>
    </row>
    <row r="718" spans="3:22" ht="12.75" x14ac:dyDescent="0.2">
      <c r="C718" s="6"/>
      <c r="D718" s="7"/>
      <c r="F718" s="6"/>
      <c r="H718" s="29"/>
      <c r="I718" s="30"/>
      <c r="L718" s="5"/>
      <c r="T718" s="6"/>
      <c r="U718" s="7"/>
      <c r="V718" s="5"/>
    </row>
    <row r="719" spans="3:22" ht="12.75" x14ac:dyDescent="0.2">
      <c r="C719" s="6"/>
      <c r="D719" s="7"/>
      <c r="F719" s="6"/>
      <c r="H719" s="29"/>
      <c r="I719" s="30"/>
      <c r="L719" s="5"/>
      <c r="T719" s="6"/>
      <c r="U719" s="7"/>
      <c r="V719" s="5"/>
    </row>
    <row r="720" spans="3:22" ht="12.75" x14ac:dyDescent="0.2">
      <c r="C720" s="6"/>
      <c r="D720" s="7"/>
      <c r="F720" s="6"/>
      <c r="H720" s="29"/>
      <c r="I720" s="30"/>
      <c r="L720" s="5"/>
      <c r="T720" s="6"/>
      <c r="U720" s="7"/>
      <c r="V720" s="5"/>
    </row>
    <row r="721" spans="3:22" ht="12.75" x14ac:dyDescent="0.2">
      <c r="C721" s="6"/>
      <c r="D721" s="7"/>
      <c r="F721" s="6"/>
      <c r="H721" s="29"/>
      <c r="I721" s="30"/>
      <c r="L721" s="5"/>
      <c r="T721" s="6"/>
      <c r="U721" s="7"/>
      <c r="V721" s="5"/>
    </row>
    <row r="722" spans="3:22" ht="12.75" x14ac:dyDescent="0.2">
      <c r="C722" s="6"/>
      <c r="D722" s="7"/>
      <c r="F722" s="6"/>
      <c r="H722" s="29"/>
      <c r="I722" s="30"/>
      <c r="L722" s="5"/>
      <c r="T722" s="6"/>
      <c r="U722" s="7"/>
      <c r="V722" s="5"/>
    </row>
    <row r="723" spans="3:22" ht="12.75" x14ac:dyDescent="0.2">
      <c r="C723" s="6"/>
      <c r="D723" s="7"/>
      <c r="F723" s="6"/>
      <c r="H723" s="29"/>
      <c r="I723" s="30"/>
      <c r="L723" s="5"/>
      <c r="T723" s="6"/>
      <c r="U723" s="7"/>
      <c r="V723" s="5"/>
    </row>
    <row r="724" spans="3:22" ht="12.75" x14ac:dyDescent="0.2">
      <c r="C724" s="6"/>
      <c r="D724" s="7"/>
      <c r="F724" s="6"/>
      <c r="H724" s="29"/>
      <c r="I724" s="30"/>
      <c r="L724" s="5"/>
      <c r="T724" s="6"/>
      <c r="U724" s="7"/>
      <c r="V724" s="5"/>
    </row>
    <row r="725" spans="3:22" ht="12.75" x14ac:dyDescent="0.2">
      <c r="C725" s="6"/>
      <c r="D725" s="7"/>
      <c r="F725" s="6"/>
      <c r="H725" s="29"/>
      <c r="I725" s="30"/>
      <c r="L725" s="5"/>
      <c r="T725" s="6"/>
      <c r="U725" s="7"/>
      <c r="V725" s="5"/>
    </row>
    <row r="726" spans="3:22" ht="12.75" x14ac:dyDescent="0.2">
      <c r="C726" s="6"/>
      <c r="D726" s="7"/>
      <c r="F726" s="6"/>
      <c r="H726" s="29"/>
      <c r="I726" s="30"/>
      <c r="L726" s="5"/>
      <c r="T726" s="6"/>
      <c r="U726" s="7"/>
      <c r="V726" s="5"/>
    </row>
    <row r="727" spans="3:22" ht="12.75" x14ac:dyDescent="0.2">
      <c r="C727" s="6"/>
      <c r="D727" s="7"/>
      <c r="F727" s="6"/>
      <c r="H727" s="29"/>
      <c r="I727" s="30"/>
      <c r="L727" s="5"/>
      <c r="T727" s="6"/>
      <c r="U727" s="7"/>
      <c r="V727" s="5"/>
    </row>
    <row r="728" spans="3:22" ht="12.75" x14ac:dyDescent="0.2">
      <c r="C728" s="6"/>
      <c r="D728" s="7"/>
      <c r="F728" s="6"/>
      <c r="H728" s="29"/>
      <c r="I728" s="30"/>
      <c r="L728" s="5"/>
      <c r="T728" s="6"/>
      <c r="U728" s="7"/>
      <c r="V728" s="5"/>
    </row>
    <row r="729" spans="3:22" ht="12.75" x14ac:dyDescent="0.2">
      <c r="C729" s="6"/>
      <c r="D729" s="7"/>
      <c r="F729" s="6"/>
      <c r="H729" s="29"/>
      <c r="I729" s="30"/>
      <c r="L729" s="5"/>
      <c r="T729" s="6"/>
      <c r="U729" s="7"/>
      <c r="V729" s="5"/>
    </row>
    <row r="730" spans="3:22" ht="12.75" x14ac:dyDescent="0.2">
      <c r="C730" s="6"/>
      <c r="D730" s="7"/>
      <c r="F730" s="6"/>
      <c r="H730" s="29"/>
      <c r="I730" s="30"/>
      <c r="L730" s="5"/>
      <c r="T730" s="6"/>
      <c r="U730" s="7"/>
      <c r="V730" s="5"/>
    </row>
    <row r="731" spans="3:22" ht="12.75" x14ac:dyDescent="0.2">
      <c r="C731" s="6"/>
      <c r="D731" s="7"/>
      <c r="F731" s="6"/>
      <c r="H731" s="29"/>
      <c r="I731" s="30"/>
      <c r="L731" s="5"/>
      <c r="T731" s="6"/>
      <c r="U731" s="7"/>
      <c r="V731" s="5"/>
    </row>
    <row r="732" spans="3:22" ht="12.75" x14ac:dyDescent="0.2">
      <c r="C732" s="6"/>
      <c r="D732" s="7"/>
      <c r="F732" s="6"/>
      <c r="H732" s="29"/>
      <c r="I732" s="30"/>
      <c r="L732" s="5"/>
      <c r="T732" s="6"/>
      <c r="U732" s="7"/>
      <c r="V732" s="5"/>
    </row>
    <row r="733" spans="3:22" ht="12.75" x14ac:dyDescent="0.2">
      <c r="C733" s="6"/>
      <c r="D733" s="7"/>
      <c r="F733" s="6"/>
      <c r="H733" s="29"/>
      <c r="I733" s="30"/>
      <c r="L733" s="5"/>
      <c r="T733" s="6"/>
      <c r="U733" s="7"/>
      <c r="V733" s="5"/>
    </row>
    <row r="734" spans="3:22" ht="12.75" x14ac:dyDescent="0.2">
      <c r="C734" s="6"/>
      <c r="D734" s="7"/>
      <c r="F734" s="6"/>
      <c r="H734" s="29"/>
      <c r="I734" s="30"/>
      <c r="L734" s="5"/>
      <c r="T734" s="6"/>
      <c r="U734" s="7"/>
      <c r="V734" s="5"/>
    </row>
    <row r="735" spans="3:22" ht="12.75" x14ac:dyDescent="0.2">
      <c r="C735" s="6"/>
      <c r="D735" s="7"/>
      <c r="F735" s="6"/>
      <c r="H735" s="29"/>
      <c r="I735" s="30"/>
      <c r="L735" s="5"/>
      <c r="T735" s="6"/>
      <c r="U735" s="7"/>
      <c r="V735" s="5"/>
    </row>
    <row r="736" spans="3:22" ht="12.75" x14ac:dyDescent="0.2">
      <c r="C736" s="6"/>
      <c r="D736" s="7"/>
      <c r="F736" s="6"/>
      <c r="H736" s="29"/>
      <c r="I736" s="30"/>
      <c r="L736" s="5"/>
      <c r="T736" s="6"/>
      <c r="U736" s="7"/>
      <c r="V736" s="5"/>
    </row>
    <row r="737" spans="3:22" ht="12.75" x14ac:dyDescent="0.2">
      <c r="C737" s="6"/>
      <c r="D737" s="7"/>
      <c r="F737" s="6"/>
      <c r="H737" s="29"/>
      <c r="I737" s="30"/>
      <c r="L737" s="5"/>
      <c r="T737" s="6"/>
      <c r="U737" s="7"/>
      <c r="V737" s="5"/>
    </row>
    <row r="738" spans="3:22" ht="12.75" x14ac:dyDescent="0.2">
      <c r="C738" s="6"/>
      <c r="D738" s="7"/>
      <c r="F738" s="6"/>
      <c r="H738" s="29"/>
      <c r="I738" s="30"/>
      <c r="L738" s="5"/>
      <c r="T738" s="6"/>
      <c r="U738" s="7"/>
      <c r="V738" s="5"/>
    </row>
    <row r="739" spans="3:22" ht="12.75" x14ac:dyDescent="0.2">
      <c r="C739" s="6"/>
      <c r="D739" s="7"/>
      <c r="F739" s="6"/>
      <c r="H739" s="29"/>
      <c r="I739" s="30"/>
      <c r="L739" s="5"/>
      <c r="T739" s="6"/>
      <c r="U739" s="7"/>
      <c r="V739" s="5"/>
    </row>
    <row r="740" spans="3:22" ht="12.75" x14ac:dyDescent="0.2">
      <c r="C740" s="6"/>
      <c r="D740" s="7"/>
      <c r="F740" s="6"/>
      <c r="H740" s="29"/>
      <c r="I740" s="30"/>
      <c r="L740" s="5"/>
      <c r="T740" s="6"/>
      <c r="U740" s="7"/>
      <c r="V740" s="5"/>
    </row>
    <row r="741" spans="3:22" ht="12.75" x14ac:dyDescent="0.2">
      <c r="C741" s="6"/>
      <c r="D741" s="7"/>
      <c r="F741" s="6"/>
      <c r="H741" s="29"/>
      <c r="I741" s="30"/>
      <c r="L741" s="5"/>
      <c r="T741" s="6"/>
      <c r="U741" s="7"/>
      <c r="V741" s="5"/>
    </row>
    <row r="742" spans="3:22" ht="12.75" x14ac:dyDescent="0.2">
      <c r="C742" s="6"/>
      <c r="D742" s="7"/>
      <c r="F742" s="6"/>
      <c r="H742" s="29"/>
      <c r="I742" s="30"/>
      <c r="L742" s="5"/>
      <c r="T742" s="6"/>
      <c r="U742" s="7"/>
      <c r="V742" s="5"/>
    </row>
    <row r="743" spans="3:22" ht="12.75" x14ac:dyDescent="0.2">
      <c r="C743" s="6"/>
      <c r="D743" s="7"/>
      <c r="F743" s="6"/>
      <c r="H743" s="29"/>
      <c r="I743" s="30"/>
      <c r="L743" s="5"/>
      <c r="T743" s="6"/>
      <c r="U743" s="7"/>
      <c r="V743" s="5"/>
    </row>
    <row r="744" spans="3:22" ht="12.75" x14ac:dyDescent="0.2">
      <c r="C744" s="6"/>
      <c r="D744" s="7"/>
      <c r="F744" s="6"/>
      <c r="H744" s="29"/>
      <c r="I744" s="30"/>
      <c r="L744" s="5"/>
      <c r="T744" s="6"/>
      <c r="U744" s="7"/>
      <c r="V744" s="5"/>
    </row>
    <row r="745" spans="3:22" ht="12.75" x14ac:dyDescent="0.2">
      <c r="C745" s="6"/>
      <c r="D745" s="7"/>
      <c r="F745" s="6"/>
      <c r="H745" s="29"/>
      <c r="I745" s="30"/>
      <c r="L745" s="5"/>
      <c r="T745" s="6"/>
      <c r="U745" s="7"/>
      <c r="V745" s="5"/>
    </row>
    <row r="746" spans="3:22" ht="12.75" x14ac:dyDescent="0.2">
      <c r="C746" s="6"/>
      <c r="D746" s="7"/>
      <c r="F746" s="6"/>
      <c r="H746" s="29"/>
      <c r="I746" s="30"/>
      <c r="L746" s="5"/>
      <c r="T746" s="6"/>
      <c r="U746" s="7"/>
      <c r="V746" s="5"/>
    </row>
    <row r="747" spans="3:22" ht="12.75" x14ac:dyDescent="0.2">
      <c r="C747" s="6"/>
      <c r="D747" s="7"/>
      <c r="F747" s="6"/>
      <c r="H747" s="29"/>
      <c r="I747" s="30"/>
      <c r="L747" s="5"/>
      <c r="T747" s="6"/>
      <c r="U747" s="7"/>
      <c r="V747" s="5"/>
    </row>
    <row r="748" spans="3:22" ht="12.75" x14ac:dyDescent="0.2">
      <c r="C748" s="6"/>
      <c r="D748" s="7"/>
      <c r="F748" s="6"/>
      <c r="H748" s="29"/>
      <c r="I748" s="30"/>
      <c r="L748" s="5"/>
      <c r="T748" s="6"/>
      <c r="U748" s="7"/>
      <c r="V748" s="5"/>
    </row>
    <row r="749" spans="3:22" ht="12.75" x14ac:dyDescent="0.2">
      <c r="C749" s="6"/>
      <c r="D749" s="7"/>
      <c r="F749" s="6"/>
      <c r="H749" s="29"/>
      <c r="I749" s="30"/>
      <c r="L749" s="5"/>
      <c r="T749" s="6"/>
      <c r="U749" s="7"/>
      <c r="V749" s="5"/>
    </row>
    <row r="750" spans="3:22" ht="12.75" x14ac:dyDescent="0.2">
      <c r="C750" s="6"/>
      <c r="D750" s="7"/>
      <c r="F750" s="6"/>
      <c r="H750" s="29"/>
      <c r="I750" s="30"/>
      <c r="L750" s="5"/>
      <c r="T750" s="6"/>
      <c r="U750" s="7"/>
      <c r="V750" s="5"/>
    </row>
    <row r="751" spans="3:22" ht="12.75" x14ac:dyDescent="0.2">
      <c r="C751" s="6"/>
      <c r="D751" s="7"/>
      <c r="F751" s="6"/>
      <c r="H751" s="29"/>
      <c r="I751" s="30"/>
      <c r="L751" s="5"/>
      <c r="T751" s="6"/>
      <c r="U751" s="7"/>
      <c r="V751" s="5"/>
    </row>
    <row r="752" spans="3:22" ht="12.75" x14ac:dyDescent="0.2">
      <c r="C752" s="6"/>
      <c r="D752" s="7"/>
      <c r="F752" s="6"/>
      <c r="H752" s="29"/>
      <c r="I752" s="30"/>
      <c r="L752" s="5"/>
      <c r="T752" s="6"/>
      <c r="U752" s="7"/>
      <c r="V752" s="5"/>
    </row>
    <row r="753" spans="3:22" ht="12.75" x14ac:dyDescent="0.2">
      <c r="C753" s="6"/>
      <c r="D753" s="7"/>
      <c r="F753" s="6"/>
      <c r="H753" s="29"/>
      <c r="I753" s="30"/>
      <c r="L753" s="5"/>
      <c r="T753" s="6"/>
      <c r="U753" s="7"/>
      <c r="V753" s="5"/>
    </row>
    <row r="754" spans="3:22" ht="12.75" x14ac:dyDescent="0.2">
      <c r="C754" s="6"/>
      <c r="D754" s="7"/>
      <c r="F754" s="6"/>
      <c r="H754" s="29"/>
      <c r="I754" s="30"/>
      <c r="L754" s="5"/>
      <c r="T754" s="6"/>
      <c r="U754" s="7"/>
      <c r="V754" s="5"/>
    </row>
    <row r="755" spans="3:22" ht="12.75" x14ac:dyDescent="0.2">
      <c r="C755" s="6"/>
      <c r="D755" s="7"/>
      <c r="F755" s="6"/>
      <c r="H755" s="29"/>
      <c r="I755" s="30"/>
      <c r="L755" s="5"/>
      <c r="T755" s="6"/>
      <c r="U755" s="7"/>
      <c r="V755" s="5"/>
    </row>
    <row r="756" spans="3:22" ht="12.75" x14ac:dyDescent="0.2">
      <c r="C756" s="6"/>
      <c r="D756" s="7"/>
      <c r="F756" s="6"/>
      <c r="H756" s="29"/>
      <c r="I756" s="30"/>
      <c r="L756" s="5"/>
      <c r="T756" s="6"/>
      <c r="U756" s="7"/>
      <c r="V756" s="5"/>
    </row>
    <row r="757" spans="3:22" ht="12.75" x14ac:dyDescent="0.2">
      <c r="C757" s="6"/>
      <c r="D757" s="7"/>
      <c r="F757" s="6"/>
      <c r="H757" s="29"/>
      <c r="I757" s="30"/>
      <c r="L757" s="5"/>
      <c r="T757" s="6"/>
      <c r="U757" s="7"/>
      <c r="V757" s="5"/>
    </row>
    <row r="758" spans="3:22" ht="12.75" x14ac:dyDescent="0.2">
      <c r="C758" s="6"/>
      <c r="D758" s="7"/>
      <c r="F758" s="6"/>
      <c r="H758" s="29"/>
      <c r="I758" s="30"/>
      <c r="L758" s="5"/>
      <c r="T758" s="6"/>
      <c r="U758" s="7"/>
      <c r="V758" s="5"/>
    </row>
    <row r="759" spans="3:22" ht="12.75" x14ac:dyDescent="0.2">
      <c r="C759" s="6"/>
      <c r="D759" s="7"/>
      <c r="F759" s="6"/>
      <c r="H759" s="29"/>
      <c r="I759" s="30"/>
      <c r="L759" s="5"/>
      <c r="T759" s="6"/>
      <c r="U759" s="7"/>
      <c r="V759" s="5"/>
    </row>
    <row r="760" spans="3:22" ht="12.75" x14ac:dyDescent="0.2">
      <c r="C760" s="6"/>
      <c r="D760" s="7"/>
      <c r="F760" s="6"/>
      <c r="H760" s="29"/>
      <c r="I760" s="30"/>
      <c r="L760" s="5"/>
      <c r="T760" s="6"/>
      <c r="U760" s="7"/>
      <c r="V760" s="5"/>
    </row>
    <row r="761" spans="3:22" ht="12.75" x14ac:dyDescent="0.2">
      <c r="C761" s="6"/>
      <c r="D761" s="7"/>
      <c r="F761" s="6"/>
      <c r="H761" s="29"/>
      <c r="I761" s="30"/>
      <c r="L761" s="5"/>
      <c r="T761" s="6"/>
      <c r="U761" s="7"/>
      <c r="V761" s="5"/>
    </row>
    <row r="762" spans="3:22" ht="12.75" x14ac:dyDescent="0.2">
      <c r="C762" s="6"/>
      <c r="D762" s="7"/>
      <c r="F762" s="6"/>
      <c r="H762" s="29"/>
      <c r="I762" s="30"/>
      <c r="L762" s="5"/>
      <c r="T762" s="6"/>
      <c r="U762" s="7"/>
      <c r="V762" s="5"/>
    </row>
    <row r="763" spans="3:22" ht="12.75" x14ac:dyDescent="0.2">
      <c r="C763" s="6"/>
      <c r="D763" s="7"/>
      <c r="F763" s="6"/>
      <c r="H763" s="29"/>
      <c r="I763" s="30"/>
      <c r="L763" s="5"/>
      <c r="T763" s="6"/>
      <c r="U763" s="7"/>
      <c r="V763" s="5"/>
    </row>
    <row r="764" spans="3:22" ht="12.75" x14ac:dyDescent="0.2">
      <c r="C764" s="6"/>
      <c r="D764" s="7"/>
      <c r="F764" s="6"/>
      <c r="H764" s="29"/>
      <c r="I764" s="30"/>
      <c r="L764" s="5"/>
      <c r="T764" s="6"/>
      <c r="U764" s="7"/>
      <c r="V764" s="5"/>
    </row>
    <row r="765" spans="3:22" ht="12.75" x14ac:dyDescent="0.2">
      <c r="C765" s="6"/>
      <c r="D765" s="7"/>
      <c r="F765" s="6"/>
      <c r="H765" s="29"/>
      <c r="I765" s="30"/>
      <c r="L765" s="5"/>
      <c r="T765" s="6"/>
      <c r="U765" s="7"/>
      <c r="V765" s="5"/>
    </row>
    <row r="766" spans="3:22" ht="12.75" x14ac:dyDescent="0.2">
      <c r="C766" s="6"/>
      <c r="D766" s="7"/>
      <c r="F766" s="6"/>
      <c r="H766" s="29"/>
      <c r="I766" s="30"/>
      <c r="L766" s="5"/>
      <c r="T766" s="6"/>
      <c r="U766" s="7"/>
      <c r="V766" s="5"/>
    </row>
    <row r="767" spans="3:22" ht="12.75" x14ac:dyDescent="0.2">
      <c r="C767" s="6"/>
      <c r="D767" s="7"/>
      <c r="F767" s="6"/>
      <c r="H767" s="29"/>
      <c r="I767" s="30"/>
      <c r="L767" s="5"/>
      <c r="T767" s="6"/>
      <c r="U767" s="7"/>
      <c r="V767" s="5"/>
    </row>
    <row r="768" spans="3:22" ht="12.75" x14ac:dyDescent="0.2">
      <c r="C768" s="6"/>
      <c r="D768" s="7"/>
      <c r="F768" s="6"/>
      <c r="H768" s="29"/>
      <c r="I768" s="30"/>
      <c r="L768" s="5"/>
      <c r="T768" s="6"/>
      <c r="U768" s="7"/>
      <c r="V768" s="5"/>
    </row>
    <row r="769" spans="3:22" ht="12.75" x14ac:dyDescent="0.2">
      <c r="C769" s="6"/>
      <c r="D769" s="7"/>
      <c r="F769" s="6"/>
      <c r="H769" s="29"/>
      <c r="I769" s="30"/>
      <c r="L769" s="5"/>
      <c r="T769" s="6"/>
      <c r="U769" s="7"/>
      <c r="V769" s="5"/>
    </row>
    <row r="770" spans="3:22" ht="12.75" x14ac:dyDescent="0.2">
      <c r="C770" s="6"/>
      <c r="D770" s="7"/>
      <c r="F770" s="6"/>
      <c r="H770" s="29"/>
      <c r="I770" s="30"/>
      <c r="L770" s="5"/>
      <c r="T770" s="6"/>
      <c r="U770" s="7"/>
      <c r="V770" s="5"/>
    </row>
    <row r="771" spans="3:22" ht="12.75" x14ac:dyDescent="0.2">
      <c r="C771" s="6"/>
      <c r="D771" s="7"/>
      <c r="F771" s="6"/>
      <c r="H771" s="29"/>
      <c r="I771" s="30"/>
      <c r="L771" s="5"/>
      <c r="T771" s="6"/>
      <c r="U771" s="7"/>
      <c r="V771" s="5"/>
    </row>
    <row r="772" spans="3:22" ht="12.75" x14ac:dyDescent="0.2">
      <c r="C772" s="6"/>
      <c r="D772" s="7"/>
      <c r="F772" s="6"/>
      <c r="H772" s="29"/>
      <c r="I772" s="30"/>
      <c r="L772" s="5"/>
      <c r="T772" s="6"/>
      <c r="U772" s="7"/>
      <c r="V772" s="5"/>
    </row>
    <row r="773" spans="3:22" ht="12.75" x14ac:dyDescent="0.2">
      <c r="C773" s="6"/>
      <c r="D773" s="7"/>
      <c r="F773" s="6"/>
      <c r="H773" s="29"/>
      <c r="I773" s="30"/>
      <c r="L773" s="5"/>
      <c r="T773" s="6"/>
      <c r="U773" s="7"/>
      <c r="V773" s="5"/>
    </row>
    <row r="774" spans="3:22" ht="12.75" x14ac:dyDescent="0.2">
      <c r="C774" s="6"/>
      <c r="D774" s="7"/>
      <c r="F774" s="6"/>
      <c r="H774" s="29"/>
      <c r="I774" s="30"/>
      <c r="L774" s="5"/>
      <c r="T774" s="6"/>
      <c r="U774" s="7"/>
      <c r="V774" s="5"/>
    </row>
    <row r="775" spans="3:22" ht="12.75" x14ac:dyDescent="0.2">
      <c r="C775" s="6"/>
      <c r="D775" s="7"/>
      <c r="F775" s="6"/>
      <c r="H775" s="29"/>
      <c r="I775" s="30"/>
      <c r="L775" s="5"/>
      <c r="T775" s="6"/>
      <c r="U775" s="7"/>
      <c r="V775" s="5"/>
    </row>
    <row r="776" spans="3:22" ht="12.75" x14ac:dyDescent="0.2">
      <c r="C776" s="6"/>
      <c r="D776" s="7"/>
      <c r="F776" s="6"/>
      <c r="H776" s="29"/>
      <c r="I776" s="30"/>
      <c r="L776" s="5"/>
      <c r="T776" s="6"/>
      <c r="U776" s="7"/>
      <c r="V776" s="5"/>
    </row>
    <row r="777" spans="3:22" ht="12.75" x14ac:dyDescent="0.2">
      <c r="C777" s="6"/>
      <c r="D777" s="7"/>
      <c r="F777" s="6"/>
      <c r="H777" s="29"/>
      <c r="I777" s="30"/>
      <c r="L777" s="5"/>
      <c r="T777" s="6"/>
      <c r="U777" s="7"/>
      <c r="V777" s="5"/>
    </row>
    <row r="778" spans="3:22" ht="12.75" x14ac:dyDescent="0.2">
      <c r="C778" s="6"/>
      <c r="D778" s="7"/>
      <c r="F778" s="6"/>
      <c r="H778" s="29"/>
      <c r="I778" s="30"/>
      <c r="L778" s="5"/>
      <c r="T778" s="6"/>
      <c r="U778" s="7"/>
      <c r="V778" s="5"/>
    </row>
    <row r="779" spans="3:22" ht="12.75" x14ac:dyDescent="0.2">
      <c r="C779" s="6"/>
      <c r="D779" s="7"/>
      <c r="F779" s="6"/>
      <c r="H779" s="29"/>
      <c r="I779" s="30"/>
      <c r="L779" s="5"/>
      <c r="T779" s="6"/>
      <c r="U779" s="7"/>
      <c r="V779" s="5"/>
    </row>
    <row r="780" spans="3:22" ht="12.75" x14ac:dyDescent="0.2">
      <c r="C780" s="6"/>
      <c r="D780" s="7"/>
      <c r="F780" s="6"/>
      <c r="H780" s="29"/>
      <c r="I780" s="30"/>
      <c r="L780" s="5"/>
      <c r="T780" s="6"/>
      <c r="U780" s="7"/>
      <c r="V780" s="5"/>
    </row>
    <row r="781" spans="3:22" ht="12.75" x14ac:dyDescent="0.2">
      <c r="C781" s="6"/>
      <c r="D781" s="7"/>
      <c r="F781" s="6"/>
      <c r="H781" s="29"/>
      <c r="I781" s="30"/>
      <c r="L781" s="5"/>
      <c r="T781" s="6"/>
      <c r="U781" s="7"/>
      <c r="V781" s="5"/>
    </row>
    <row r="782" spans="3:22" ht="12.75" x14ac:dyDescent="0.2">
      <c r="C782" s="6"/>
      <c r="D782" s="7"/>
      <c r="F782" s="6"/>
      <c r="H782" s="29"/>
      <c r="I782" s="30"/>
      <c r="L782" s="5"/>
      <c r="T782" s="6"/>
      <c r="U782" s="7"/>
      <c r="V782" s="5"/>
    </row>
    <row r="783" spans="3:22" ht="12.75" x14ac:dyDescent="0.2">
      <c r="C783" s="6"/>
      <c r="D783" s="7"/>
      <c r="F783" s="6"/>
      <c r="H783" s="29"/>
      <c r="I783" s="30"/>
      <c r="L783" s="5"/>
      <c r="T783" s="6"/>
      <c r="U783" s="7"/>
      <c r="V783" s="5"/>
    </row>
    <row r="784" spans="3:22" ht="12.75" x14ac:dyDescent="0.2">
      <c r="C784" s="6"/>
      <c r="D784" s="7"/>
      <c r="F784" s="6"/>
      <c r="H784" s="29"/>
      <c r="I784" s="30"/>
      <c r="L784" s="5"/>
      <c r="T784" s="6"/>
      <c r="U784" s="7"/>
      <c r="V784" s="5"/>
    </row>
    <row r="785" spans="3:22" ht="12.75" x14ac:dyDescent="0.2">
      <c r="C785" s="6"/>
      <c r="D785" s="7"/>
      <c r="F785" s="6"/>
      <c r="H785" s="29"/>
      <c r="I785" s="30"/>
      <c r="L785" s="5"/>
      <c r="T785" s="6"/>
      <c r="U785" s="7"/>
      <c r="V785" s="5"/>
    </row>
    <row r="786" spans="3:22" ht="12.75" x14ac:dyDescent="0.2">
      <c r="C786" s="6"/>
      <c r="D786" s="7"/>
      <c r="F786" s="6"/>
      <c r="H786" s="29"/>
      <c r="I786" s="30"/>
      <c r="L786" s="5"/>
      <c r="T786" s="6"/>
      <c r="U786" s="7"/>
      <c r="V786" s="5"/>
    </row>
    <row r="787" spans="3:22" ht="12.75" x14ac:dyDescent="0.2">
      <c r="C787" s="6"/>
      <c r="D787" s="7"/>
      <c r="F787" s="6"/>
      <c r="H787" s="29"/>
      <c r="I787" s="30"/>
      <c r="L787" s="5"/>
      <c r="T787" s="6"/>
      <c r="U787" s="7"/>
      <c r="V787" s="5"/>
    </row>
    <row r="788" spans="3:22" ht="12.75" x14ac:dyDescent="0.2">
      <c r="C788" s="6"/>
      <c r="D788" s="7"/>
      <c r="F788" s="6"/>
      <c r="H788" s="29"/>
      <c r="I788" s="30"/>
      <c r="L788" s="5"/>
      <c r="T788" s="6"/>
      <c r="U788" s="7"/>
      <c r="V788" s="5"/>
    </row>
    <row r="789" spans="3:22" ht="12.75" x14ac:dyDescent="0.2">
      <c r="C789" s="6"/>
      <c r="D789" s="7"/>
      <c r="F789" s="6"/>
      <c r="H789" s="29"/>
      <c r="I789" s="30"/>
      <c r="L789" s="5"/>
      <c r="T789" s="6"/>
      <c r="U789" s="7"/>
      <c r="V789" s="5"/>
    </row>
    <row r="790" spans="3:22" ht="12.75" x14ac:dyDescent="0.2">
      <c r="C790" s="6"/>
      <c r="D790" s="7"/>
      <c r="F790" s="6"/>
      <c r="H790" s="29"/>
      <c r="I790" s="30"/>
      <c r="L790" s="5"/>
      <c r="T790" s="6"/>
      <c r="U790" s="7"/>
      <c r="V790" s="5"/>
    </row>
    <row r="791" spans="3:22" ht="12.75" x14ac:dyDescent="0.2">
      <c r="C791" s="6"/>
      <c r="D791" s="7"/>
      <c r="F791" s="6"/>
      <c r="H791" s="29"/>
      <c r="I791" s="30"/>
      <c r="L791" s="5"/>
      <c r="T791" s="6"/>
      <c r="U791" s="7"/>
      <c r="V791" s="5"/>
    </row>
    <row r="792" spans="3:22" ht="12.75" x14ac:dyDescent="0.2">
      <c r="C792" s="6"/>
      <c r="D792" s="7"/>
      <c r="F792" s="6"/>
      <c r="H792" s="29"/>
      <c r="I792" s="30"/>
      <c r="L792" s="5"/>
      <c r="T792" s="6"/>
      <c r="U792" s="7"/>
      <c r="V792" s="5"/>
    </row>
    <row r="793" spans="3:22" ht="12.75" x14ac:dyDescent="0.2">
      <c r="C793" s="6"/>
      <c r="D793" s="7"/>
      <c r="F793" s="6"/>
      <c r="H793" s="29"/>
      <c r="I793" s="30"/>
      <c r="L793" s="5"/>
      <c r="T793" s="6"/>
      <c r="U793" s="7"/>
      <c r="V793" s="5"/>
    </row>
    <row r="794" spans="3:22" ht="12.75" x14ac:dyDescent="0.2">
      <c r="C794" s="6"/>
      <c r="D794" s="7"/>
      <c r="F794" s="6"/>
      <c r="H794" s="29"/>
      <c r="I794" s="30"/>
      <c r="L794" s="5"/>
      <c r="T794" s="6"/>
      <c r="U794" s="7"/>
      <c r="V794" s="5"/>
    </row>
    <row r="795" spans="3:22" ht="12.75" x14ac:dyDescent="0.2">
      <c r="C795" s="6"/>
      <c r="D795" s="7"/>
      <c r="F795" s="6"/>
      <c r="H795" s="29"/>
      <c r="I795" s="30"/>
      <c r="L795" s="5"/>
      <c r="T795" s="6"/>
      <c r="U795" s="7"/>
      <c r="V795" s="5"/>
    </row>
    <row r="796" spans="3:22" ht="12.75" x14ac:dyDescent="0.2">
      <c r="C796" s="6"/>
      <c r="D796" s="7"/>
      <c r="F796" s="6"/>
      <c r="H796" s="29"/>
      <c r="I796" s="30"/>
      <c r="L796" s="5"/>
      <c r="T796" s="6"/>
      <c r="U796" s="7"/>
      <c r="V796" s="5"/>
    </row>
    <row r="797" spans="3:22" ht="12.75" x14ac:dyDescent="0.2">
      <c r="C797" s="6"/>
      <c r="D797" s="7"/>
      <c r="F797" s="6"/>
      <c r="H797" s="29"/>
      <c r="I797" s="30"/>
      <c r="L797" s="5"/>
      <c r="T797" s="6"/>
      <c r="U797" s="7"/>
      <c r="V797" s="5"/>
    </row>
    <row r="798" spans="3:22" ht="12.75" x14ac:dyDescent="0.2">
      <c r="C798" s="6"/>
      <c r="D798" s="7"/>
      <c r="F798" s="6"/>
      <c r="H798" s="29"/>
      <c r="I798" s="30"/>
      <c r="L798" s="5"/>
      <c r="T798" s="6"/>
      <c r="U798" s="7"/>
      <c r="V798" s="5"/>
    </row>
    <row r="799" spans="3:22" ht="12.75" x14ac:dyDescent="0.2">
      <c r="C799" s="6"/>
      <c r="D799" s="7"/>
      <c r="F799" s="6"/>
      <c r="H799" s="29"/>
      <c r="I799" s="30"/>
      <c r="L799" s="5"/>
      <c r="T799" s="6"/>
      <c r="U799" s="7"/>
      <c r="V799" s="5"/>
    </row>
    <row r="800" spans="3:22" ht="12.75" x14ac:dyDescent="0.2">
      <c r="C800" s="6"/>
      <c r="D800" s="7"/>
      <c r="F800" s="6"/>
      <c r="H800" s="29"/>
      <c r="I800" s="30"/>
      <c r="L800" s="5"/>
      <c r="T800" s="6"/>
      <c r="U800" s="7"/>
      <c r="V800" s="5"/>
    </row>
    <row r="801" spans="3:22" ht="12.75" x14ac:dyDescent="0.2">
      <c r="C801" s="6"/>
      <c r="D801" s="7"/>
      <c r="F801" s="6"/>
      <c r="H801" s="29"/>
      <c r="I801" s="30"/>
      <c r="L801" s="5"/>
      <c r="T801" s="6"/>
      <c r="U801" s="7"/>
      <c r="V801" s="5"/>
    </row>
    <row r="802" spans="3:22" ht="12.75" x14ac:dyDescent="0.2">
      <c r="C802" s="6"/>
      <c r="D802" s="7"/>
      <c r="F802" s="6"/>
      <c r="H802" s="29"/>
      <c r="I802" s="30"/>
      <c r="L802" s="5"/>
      <c r="T802" s="6"/>
      <c r="U802" s="7"/>
      <c r="V802" s="5"/>
    </row>
    <row r="803" spans="3:22" ht="12.75" x14ac:dyDescent="0.2">
      <c r="C803" s="6"/>
      <c r="D803" s="7"/>
      <c r="F803" s="6"/>
      <c r="H803" s="29"/>
      <c r="I803" s="30"/>
      <c r="L803" s="5"/>
      <c r="T803" s="6"/>
      <c r="U803" s="7"/>
      <c r="V803" s="5"/>
    </row>
    <row r="804" spans="3:22" ht="12.75" x14ac:dyDescent="0.2">
      <c r="C804" s="6"/>
      <c r="D804" s="7"/>
      <c r="F804" s="6"/>
      <c r="H804" s="29"/>
      <c r="I804" s="30"/>
      <c r="L804" s="5"/>
      <c r="T804" s="6"/>
      <c r="U804" s="7"/>
      <c r="V804" s="5"/>
    </row>
    <row r="805" spans="3:22" ht="12.75" x14ac:dyDescent="0.2">
      <c r="C805" s="6"/>
      <c r="D805" s="7"/>
      <c r="F805" s="6"/>
      <c r="H805" s="29"/>
      <c r="I805" s="30"/>
      <c r="L805" s="5"/>
      <c r="T805" s="6"/>
      <c r="U805" s="7"/>
      <c r="V805" s="5"/>
    </row>
    <row r="806" spans="3:22" ht="12.75" x14ac:dyDescent="0.2">
      <c r="C806" s="6"/>
      <c r="D806" s="7"/>
      <c r="F806" s="6"/>
      <c r="H806" s="29"/>
      <c r="I806" s="30"/>
      <c r="L806" s="5"/>
      <c r="T806" s="6"/>
      <c r="U806" s="7"/>
      <c r="V806" s="5"/>
    </row>
    <row r="807" spans="3:22" ht="12.75" x14ac:dyDescent="0.2">
      <c r="C807" s="6"/>
      <c r="D807" s="7"/>
      <c r="F807" s="6"/>
      <c r="H807" s="29"/>
      <c r="I807" s="30"/>
      <c r="L807" s="5"/>
      <c r="T807" s="6"/>
      <c r="U807" s="7"/>
      <c r="V807" s="5"/>
    </row>
    <row r="808" spans="3:22" ht="12.75" x14ac:dyDescent="0.2">
      <c r="C808" s="6"/>
      <c r="D808" s="7"/>
      <c r="F808" s="6"/>
      <c r="H808" s="29"/>
      <c r="I808" s="30"/>
      <c r="L808" s="5"/>
      <c r="T808" s="6"/>
      <c r="U808" s="7"/>
      <c r="V808" s="5"/>
    </row>
    <row r="809" spans="3:22" ht="12.75" x14ac:dyDescent="0.2">
      <c r="C809" s="6"/>
      <c r="D809" s="7"/>
      <c r="F809" s="6"/>
      <c r="H809" s="29"/>
      <c r="I809" s="30"/>
      <c r="L809" s="5"/>
      <c r="T809" s="6"/>
      <c r="U809" s="7"/>
      <c r="V809" s="5"/>
    </row>
    <row r="810" spans="3:22" ht="12.75" x14ac:dyDescent="0.2">
      <c r="C810" s="6"/>
      <c r="D810" s="7"/>
      <c r="F810" s="6"/>
      <c r="H810" s="29"/>
      <c r="I810" s="30"/>
      <c r="L810" s="5"/>
      <c r="T810" s="6"/>
      <c r="U810" s="7"/>
      <c r="V810" s="5"/>
    </row>
    <row r="811" spans="3:22" ht="12.75" x14ac:dyDescent="0.2">
      <c r="C811" s="6"/>
      <c r="D811" s="7"/>
      <c r="F811" s="6"/>
      <c r="H811" s="29"/>
      <c r="I811" s="30"/>
      <c r="L811" s="5"/>
      <c r="T811" s="6"/>
      <c r="U811" s="7"/>
      <c r="V811" s="5"/>
    </row>
    <row r="812" spans="3:22" ht="12.75" x14ac:dyDescent="0.2">
      <c r="C812" s="6"/>
      <c r="D812" s="7"/>
      <c r="F812" s="6"/>
      <c r="H812" s="29"/>
      <c r="I812" s="30"/>
      <c r="L812" s="5"/>
      <c r="T812" s="6"/>
      <c r="U812" s="7"/>
      <c r="V812" s="5"/>
    </row>
    <row r="813" spans="3:22" ht="12.75" x14ac:dyDescent="0.2">
      <c r="C813" s="6"/>
      <c r="D813" s="7"/>
      <c r="F813" s="6"/>
      <c r="H813" s="29"/>
      <c r="I813" s="30"/>
      <c r="L813" s="5"/>
      <c r="T813" s="6"/>
      <c r="U813" s="7"/>
      <c r="V813" s="5"/>
    </row>
    <row r="814" spans="3:22" ht="12.75" x14ac:dyDescent="0.2">
      <c r="C814" s="6"/>
      <c r="D814" s="7"/>
      <c r="F814" s="6"/>
      <c r="H814" s="29"/>
      <c r="I814" s="30"/>
      <c r="L814" s="5"/>
      <c r="T814" s="6"/>
      <c r="U814" s="7"/>
      <c r="V814" s="5"/>
    </row>
    <row r="815" spans="3:22" ht="12.75" x14ac:dyDescent="0.2">
      <c r="C815" s="6"/>
      <c r="D815" s="7"/>
      <c r="F815" s="6"/>
      <c r="H815" s="29"/>
      <c r="I815" s="30"/>
      <c r="L815" s="5"/>
      <c r="T815" s="6"/>
      <c r="U815" s="7"/>
      <c r="V815" s="5"/>
    </row>
    <row r="816" spans="3:22" ht="12.75" x14ac:dyDescent="0.2">
      <c r="C816" s="6"/>
      <c r="D816" s="7"/>
      <c r="F816" s="6"/>
      <c r="H816" s="29"/>
      <c r="I816" s="30"/>
      <c r="L816" s="5"/>
      <c r="T816" s="6"/>
      <c r="U816" s="7"/>
      <c r="V816" s="5"/>
    </row>
    <row r="817" spans="3:22" ht="12.75" x14ac:dyDescent="0.2">
      <c r="C817" s="6"/>
      <c r="D817" s="7"/>
      <c r="F817" s="6"/>
      <c r="H817" s="29"/>
      <c r="I817" s="30"/>
      <c r="L817" s="5"/>
      <c r="T817" s="6"/>
      <c r="U817" s="7"/>
      <c r="V817" s="5"/>
    </row>
    <row r="818" spans="3:22" ht="12.75" x14ac:dyDescent="0.2">
      <c r="C818" s="6"/>
      <c r="D818" s="7"/>
      <c r="F818" s="6"/>
      <c r="H818" s="29"/>
      <c r="I818" s="30"/>
      <c r="L818" s="5"/>
      <c r="T818" s="6"/>
      <c r="U818" s="7"/>
      <c r="V818" s="5"/>
    </row>
    <row r="819" spans="3:22" ht="12.75" x14ac:dyDescent="0.2">
      <c r="C819" s="6"/>
      <c r="D819" s="7"/>
      <c r="F819" s="6"/>
      <c r="H819" s="29"/>
      <c r="I819" s="30"/>
      <c r="L819" s="5"/>
      <c r="T819" s="6"/>
      <c r="U819" s="7"/>
      <c r="V819" s="5"/>
    </row>
    <row r="820" spans="3:22" ht="12.75" x14ac:dyDescent="0.2">
      <c r="C820" s="6"/>
      <c r="D820" s="7"/>
      <c r="F820" s="6"/>
      <c r="H820" s="29"/>
      <c r="I820" s="30"/>
      <c r="L820" s="5"/>
      <c r="T820" s="6"/>
      <c r="U820" s="7"/>
      <c r="V820" s="5"/>
    </row>
    <row r="821" spans="3:22" ht="12.75" x14ac:dyDescent="0.2">
      <c r="C821" s="6"/>
      <c r="D821" s="7"/>
      <c r="F821" s="6"/>
      <c r="H821" s="29"/>
      <c r="I821" s="30"/>
      <c r="L821" s="5"/>
      <c r="T821" s="6"/>
      <c r="U821" s="7"/>
      <c r="V821" s="5"/>
    </row>
    <row r="822" spans="3:22" ht="12.75" x14ac:dyDescent="0.2">
      <c r="C822" s="6"/>
      <c r="D822" s="7"/>
      <c r="F822" s="6"/>
      <c r="H822" s="29"/>
      <c r="I822" s="30"/>
      <c r="L822" s="5"/>
      <c r="T822" s="6"/>
      <c r="U822" s="7"/>
      <c r="V822" s="5"/>
    </row>
    <row r="823" spans="3:22" ht="12.75" x14ac:dyDescent="0.2">
      <c r="C823" s="6"/>
      <c r="D823" s="7"/>
      <c r="F823" s="6"/>
      <c r="H823" s="29"/>
      <c r="I823" s="30"/>
      <c r="L823" s="5"/>
      <c r="T823" s="6"/>
      <c r="U823" s="7"/>
      <c r="V823" s="5"/>
    </row>
    <row r="824" spans="3:22" ht="12.75" x14ac:dyDescent="0.2">
      <c r="C824" s="6"/>
      <c r="D824" s="7"/>
      <c r="F824" s="6"/>
      <c r="H824" s="29"/>
      <c r="I824" s="30"/>
      <c r="L824" s="5"/>
      <c r="T824" s="6"/>
      <c r="U824" s="7"/>
      <c r="V824" s="5"/>
    </row>
    <row r="825" spans="3:22" ht="12.75" x14ac:dyDescent="0.2">
      <c r="C825" s="6"/>
      <c r="D825" s="7"/>
      <c r="F825" s="6"/>
      <c r="H825" s="29"/>
      <c r="I825" s="30"/>
      <c r="L825" s="5"/>
      <c r="T825" s="6"/>
      <c r="U825" s="7"/>
      <c r="V825" s="5"/>
    </row>
    <row r="826" spans="3:22" ht="12.75" x14ac:dyDescent="0.2">
      <c r="C826" s="6"/>
      <c r="D826" s="7"/>
      <c r="F826" s="6"/>
      <c r="H826" s="29"/>
      <c r="I826" s="30"/>
      <c r="L826" s="5"/>
      <c r="T826" s="6"/>
      <c r="U826" s="7"/>
      <c r="V826" s="5"/>
    </row>
    <row r="827" spans="3:22" ht="12.75" x14ac:dyDescent="0.2">
      <c r="C827" s="6"/>
      <c r="D827" s="7"/>
      <c r="F827" s="6"/>
      <c r="H827" s="29"/>
      <c r="I827" s="30"/>
      <c r="L827" s="5"/>
      <c r="T827" s="6"/>
      <c r="U827" s="7"/>
      <c r="V827" s="5"/>
    </row>
    <row r="828" spans="3:22" ht="12.75" x14ac:dyDescent="0.2">
      <c r="C828" s="6"/>
      <c r="D828" s="7"/>
      <c r="F828" s="6"/>
      <c r="H828" s="29"/>
      <c r="I828" s="30"/>
      <c r="L828" s="5"/>
      <c r="T828" s="6"/>
      <c r="U828" s="7"/>
      <c r="V828" s="5"/>
    </row>
    <row r="829" spans="3:22" ht="12.75" x14ac:dyDescent="0.2">
      <c r="C829" s="6"/>
      <c r="D829" s="7"/>
      <c r="F829" s="6"/>
      <c r="H829" s="29"/>
      <c r="I829" s="30"/>
      <c r="L829" s="5"/>
      <c r="T829" s="6"/>
      <c r="U829" s="7"/>
      <c r="V829" s="5"/>
    </row>
    <row r="830" spans="3:22" ht="12.75" x14ac:dyDescent="0.2">
      <c r="C830" s="6"/>
      <c r="D830" s="7"/>
      <c r="F830" s="6"/>
      <c r="H830" s="29"/>
      <c r="I830" s="30"/>
      <c r="L830" s="5"/>
      <c r="T830" s="6"/>
      <c r="U830" s="7"/>
      <c r="V830" s="5"/>
    </row>
    <row r="831" spans="3:22" ht="12.75" x14ac:dyDescent="0.2">
      <c r="C831" s="6"/>
      <c r="D831" s="7"/>
      <c r="F831" s="6"/>
      <c r="H831" s="29"/>
      <c r="I831" s="30"/>
      <c r="L831" s="5"/>
      <c r="T831" s="6"/>
      <c r="U831" s="7"/>
      <c r="V831" s="5"/>
    </row>
    <row r="832" spans="3:22" ht="12.75" x14ac:dyDescent="0.2">
      <c r="C832" s="6"/>
      <c r="D832" s="7"/>
      <c r="F832" s="6"/>
      <c r="H832" s="29"/>
      <c r="I832" s="30"/>
      <c r="L832" s="5"/>
      <c r="T832" s="6"/>
      <c r="U832" s="7"/>
      <c r="V832" s="5"/>
    </row>
    <row r="833" spans="3:22" ht="12.75" x14ac:dyDescent="0.2">
      <c r="C833" s="6"/>
      <c r="D833" s="7"/>
      <c r="F833" s="6"/>
      <c r="H833" s="29"/>
      <c r="I833" s="30"/>
      <c r="L833" s="5"/>
      <c r="T833" s="6"/>
      <c r="U833" s="7"/>
      <c r="V833" s="5"/>
    </row>
    <row r="834" spans="3:22" ht="12.75" x14ac:dyDescent="0.2">
      <c r="C834" s="6"/>
      <c r="D834" s="7"/>
      <c r="F834" s="6"/>
      <c r="H834" s="29"/>
      <c r="I834" s="30"/>
      <c r="L834" s="5"/>
      <c r="T834" s="6"/>
      <c r="U834" s="7"/>
      <c r="V834" s="5"/>
    </row>
    <row r="835" spans="3:22" ht="12.75" x14ac:dyDescent="0.2">
      <c r="C835" s="6"/>
      <c r="D835" s="7"/>
      <c r="F835" s="6"/>
      <c r="H835" s="29"/>
      <c r="I835" s="30"/>
      <c r="L835" s="5"/>
      <c r="T835" s="6"/>
      <c r="U835" s="7"/>
      <c r="V835" s="5"/>
    </row>
    <row r="836" spans="3:22" ht="12.75" x14ac:dyDescent="0.2">
      <c r="C836" s="6"/>
      <c r="D836" s="7"/>
      <c r="F836" s="6"/>
      <c r="H836" s="29"/>
      <c r="I836" s="30"/>
      <c r="L836" s="5"/>
      <c r="T836" s="6"/>
      <c r="U836" s="7"/>
      <c r="V836" s="5"/>
    </row>
    <row r="837" spans="3:22" ht="12.75" x14ac:dyDescent="0.2">
      <c r="C837" s="6"/>
      <c r="D837" s="7"/>
      <c r="F837" s="6"/>
      <c r="H837" s="29"/>
      <c r="I837" s="30"/>
      <c r="L837" s="5"/>
      <c r="T837" s="6"/>
      <c r="U837" s="7"/>
      <c r="V837" s="5"/>
    </row>
    <row r="838" spans="3:22" ht="12.75" x14ac:dyDescent="0.2">
      <c r="C838" s="6"/>
      <c r="D838" s="7"/>
      <c r="F838" s="6"/>
      <c r="H838" s="29"/>
      <c r="I838" s="30"/>
      <c r="L838" s="5"/>
      <c r="T838" s="6"/>
      <c r="U838" s="7"/>
      <c r="V838" s="5"/>
    </row>
    <row r="839" spans="3:22" ht="12.75" x14ac:dyDescent="0.2">
      <c r="C839" s="6"/>
      <c r="D839" s="7"/>
      <c r="F839" s="6"/>
      <c r="H839" s="29"/>
      <c r="I839" s="30"/>
      <c r="L839" s="5"/>
      <c r="T839" s="6"/>
      <c r="U839" s="7"/>
      <c r="V839" s="5"/>
    </row>
    <row r="840" spans="3:22" ht="12.75" x14ac:dyDescent="0.2">
      <c r="C840" s="6"/>
      <c r="D840" s="7"/>
      <c r="F840" s="6"/>
      <c r="H840" s="29"/>
      <c r="I840" s="30"/>
      <c r="L840" s="5"/>
      <c r="T840" s="6"/>
      <c r="U840" s="7"/>
      <c r="V840" s="5"/>
    </row>
    <row r="841" spans="3:22" ht="12.75" x14ac:dyDescent="0.2">
      <c r="C841" s="6"/>
      <c r="D841" s="7"/>
      <c r="F841" s="6"/>
      <c r="H841" s="29"/>
      <c r="I841" s="30"/>
      <c r="L841" s="5"/>
      <c r="T841" s="6"/>
      <c r="U841" s="7"/>
      <c r="V841" s="5"/>
    </row>
    <row r="842" spans="3:22" ht="12.75" x14ac:dyDescent="0.2">
      <c r="C842" s="6"/>
      <c r="D842" s="7"/>
      <c r="F842" s="6"/>
      <c r="H842" s="29"/>
      <c r="I842" s="30"/>
      <c r="L842" s="5"/>
      <c r="T842" s="6"/>
      <c r="U842" s="7"/>
      <c r="V842" s="5"/>
    </row>
    <row r="843" spans="3:22" ht="12.75" x14ac:dyDescent="0.2">
      <c r="C843" s="6"/>
      <c r="D843" s="7"/>
      <c r="F843" s="6"/>
      <c r="H843" s="29"/>
      <c r="I843" s="30"/>
      <c r="L843" s="5"/>
      <c r="T843" s="6"/>
      <c r="U843" s="7"/>
      <c r="V843" s="5"/>
    </row>
    <row r="844" spans="3:22" ht="12.75" x14ac:dyDescent="0.2">
      <c r="C844" s="6"/>
      <c r="D844" s="7"/>
      <c r="F844" s="6"/>
      <c r="H844" s="29"/>
      <c r="I844" s="30"/>
      <c r="L844" s="5"/>
      <c r="T844" s="6"/>
      <c r="U844" s="7"/>
      <c r="V844" s="5"/>
    </row>
    <row r="845" spans="3:22" ht="12.75" x14ac:dyDescent="0.2">
      <c r="C845" s="6"/>
      <c r="D845" s="7"/>
      <c r="F845" s="6"/>
      <c r="H845" s="29"/>
      <c r="I845" s="30"/>
      <c r="L845" s="5"/>
      <c r="T845" s="6"/>
      <c r="U845" s="7"/>
      <c r="V845" s="5"/>
    </row>
    <row r="846" spans="3:22" ht="12.75" x14ac:dyDescent="0.2">
      <c r="C846" s="6"/>
      <c r="D846" s="7"/>
      <c r="F846" s="6"/>
      <c r="H846" s="29"/>
      <c r="I846" s="30"/>
      <c r="L846" s="5"/>
      <c r="T846" s="6"/>
      <c r="U846" s="7"/>
      <c r="V846" s="5"/>
    </row>
    <row r="847" spans="3:22" ht="12.75" x14ac:dyDescent="0.2">
      <c r="C847" s="6"/>
      <c r="D847" s="7"/>
      <c r="F847" s="6"/>
      <c r="H847" s="29"/>
      <c r="I847" s="30"/>
      <c r="L847" s="5"/>
      <c r="T847" s="6"/>
      <c r="U847" s="7"/>
      <c r="V847" s="5"/>
    </row>
    <row r="848" spans="3:22" ht="12.75" x14ac:dyDescent="0.2">
      <c r="C848" s="6"/>
      <c r="D848" s="7"/>
      <c r="F848" s="6"/>
      <c r="H848" s="29"/>
      <c r="I848" s="30"/>
      <c r="L848" s="5"/>
      <c r="T848" s="6"/>
      <c r="U848" s="7"/>
      <c r="V848" s="5"/>
    </row>
    <row r="849" spans="3:22" ht="12.75" x14ac:dyDescent="0.2">
      <c r="C849" s="6"/>
      <c r="D849" s="7"/>
      <c r="F849" s="6"/>
      <c r="H849" s="29"/>
      <c r="I849" s="30"/>
      <c r="L849" s="5"/>
      <c r="T849" s="6"/>
      <c r="U849" s="7"/>
      <c r="V849" s="5"/>
    </row>
    <row r="850" spans="3:22" ht="12.75" x14ac:dyDescent="0.2">
      <c r="C850" s="6"/>
      <c r="D850" s="7"/>
      <c r="F850" s="6"/>
      <c r="H850" s="29"/>
      <c r="I850" s="30"/>
      <c r="L850" s="5"/>
      <c r="T850" s="6"/>
      <c r="U850" s="7"/>
      <c r="V850" s="5"/>
    </row>
    <row r="851" spans="3:22" ht="12.75" x14ac:dyDescent="0.2">
      <c r="C851" s="6"/>
      <c r="D851" s="7"/>
      <c r="F851" s="6"/>
      <c r="H851" s="29"/>
      <c r="I851" s="30"/>
      <c r="L851" s="5"/>
      <c r="T851" s="6"/>
      <c r="U851" s="7"/>
      <c r="V851" s="5"/>
    </row>
    <row r="852" spans="3:22" ht="12.75" x14ac:dyDescent="0.2">
      <c r="C852" s="6"/>
      <c r="D852" s="7"/>
      <c r="F852" s="6"/>
      <c r="H852" s="29"/>
      <c r="I852" s="30"/>
      <c r="L852" s="5"/>
      <c r="T852" s="6"/>
      <c r="U852" s="7"/>
      <c r="V852" s="5"/>
    </row>
    <row r="853" spans="3:22" ht="12.75" x14ac:dyDescent="0.2">
      <c r="C853" s="6"/>
      <c r="D853" s="7"/>
      <c r="F853" s="6"/>
      <c r="H853" s="29"/>
      <c r="I853" s="30"/>
      <c r="L853" s="5"/>
      <c r="T853" s="6"/>
      <c r="U853" s="7"/>
      <c r="V853" s="5"/>
    </row>
    <row r="854" spans="3:22" ht="12.75" x14ac:dyDescent="0.2">
      <c r="C854" s="6"/>
      <c r="D854" s="7"/>
      <c r="F854" s="6"/>
      <c r="H854" s="29"/>
      <c r="I854" s="30"/>
      <c r="L854" s="5"/>
      <c r="T854" s="6"/>
      <c r="U854" s="7"/>
      <c r="V854" s="5"/>
    </row>
    <row r="855" spans="3:22" ht="12.75" x14ac:dyDescent="0.2">
      <c r="C855" s="6"/>
      <c r="D855" s="7"/>
      <c r="F855" s="6"/>
      <c r="H855" s="29"/>
      <c r="I855" s="30"/>
      <c r="L855" s="5"/>
      <c r="T855" s="6"/>
      <c r="U855" s="7"/>
      <c r="V855" s="5"/>
    </row>
    <row r="856" spans="3:22" ht="12.75" x14ac:dyDescent="0.2">
      <c r="C856" s="6"/>
      <c r="D856" s="7"/>
      <c r="F856" s="6"/>
      <c r="H856" s="29"/>
      <c r="I856" s="30"/>
      <c r="L856" s="5"/>
      <c r="T856" s="6"/>
      <c r="U856" s="7"/>
      <c r="V856" s="5"/>
    </row>
    <row r="857" spans="3:22" ht="12.75" x14ac:dyDescent="0.2">
      <c r="C857" s="6"/>
      <c r="D857" s="7"/>
      <c r="F857" s="6"/>
      <c r="H857" s="29"/>
      <c r="I857" s="30"/>
      <c r="L857" s="5"/>
      <c r="T857" s="6"/>
      <c r="U857" s="7"/>
      <c r="V857" s="5"/>
    </row>
    <row r="858" spans="3:22" ht="12.75" x14ac:dyDescent="0.2">
      <c r="C858" s="6"/>
      <c r="D858" s="7"/>
      <c r="F858" s="6"/>
      <c r="H858" s="29"/>
      <c r="I858" s="30"/>
      <c r="L858" s="5"/>
      <c r="T858" s="6"/>
      <c r="U858" s="7"/>
      <c r="V858" s="5"/>
    </row>
    <row r="859" spans="3:22" ht="12.75" x14ac:dyDescent="0.2">
      <c r="C859" s="6"/>
      <c r="D859" s="7"/>
      <c r="F859" s="6"/>
      <c r="H859" s="29"/>
      <c r="I859" s="30"/>
      <c r="L859" s="5"/>
      <c r="T859" s="6"/>
      <c r="U859" s="7"/>
      <c r="V859" s="5"/>
    </row>
    <row r="860" spans="3:22" ht="12.75" x14ac:dyDescent="0.2">
      <c r="C860" s="6"/>
      <c r="D860" s="7"/>
      <c r="F860" s="6"/>
      <c r="H860" s="29"/>
      <c r="I860" s="30"/>
      <c r="L860" s="5"/>
      <c r="T860" s="6"/>
      <c r="U860" s="7"/>
      <c r="V860" s="5"/>
    </row>
    <row r="861" spans="3:22" ht="12.75" x14ac:dyDescent="0.2">
      <c r="C861" s="6"/>
      <c r="D861" s="7"/>
      <c r="F861" s="6"/>
      <c r="H861" s="29"/>
      <c r="I861" s="30"/>
      <c r="L861" s="5"/>
      <c r="T861" s="6"/>
      <c r="U861" s="7"/>
      <c r="V861" s="5"/>
    </row>
    <row r="862" spans="3:22" ht="12.75" x14ac:dyDescent="0.2">
      <c r="C862" s="6"/>
      <c r="D862" s="7"/>
      <c r="F862" s="6"/>
      <c r="H862" s="29"/>
      <c r="I862" s="30"/>
      <c r="L862" s="5"/>
      <c r="T862" s="6"/>
      <c r="U862" s="7"/>
      <c r="V862" s="5"/>
    </row>
    <row r="863" spans="3:22" ht="12.75" x14ac:dyDescent="0.2">
      <c r="C863" s="6"/>
      <c r="D863" s="7"/>
      <c r="F863" s="6"/>
      <c r="H863" s="29"/>
      <c r="I863" s="30"/>
      <c r="L863" s="5"/>
      <c r="T863" s="6"/>
      <c r="U863" s="7"/>
      <c r="V863" s="5"/>
    </row>
    <row r="864" spans="3:22" ht="12.75" x14ac:dyDescent="0.2">
      <c r="C864" s="6"/>
      <c r="D864" s="7"/>
      <c r="F864" s="6"/>
      <c r="H864" s="29"/>
      <c r="I864" s="30"/>
      <c r="L864" s="5"/>
      <c r="T864" s="6"/>
      <c r="U864" s="7"/>
      <c r="V864" s="5"/>
    </row>
    <row r="865" spans="3:22" ht="12.75" x14ac:dyDescent="0.2">
      <c r="C865" s="6"/>
      <c r="D865" s="7"/>
      <c r="F865" s="6"/>
      <c r="H865" s="29"/>
      <c r="I865" s="30"/>
      <c r="L865" s="5"/>
      <c r="T865" s="6"/>
      <c r="U865" s="7"/>
      <c r="V865" s="5"/>
    </row>
    <row r="866" spans="3:22" ht="12.75" x14ac:dyDescent="0.2">
      <c r="C866" s="6"/>
      <c r="D866" s="7"/>
      <c r="F866" s="6"/>
      <c r="H866" s="29"/>
      <c r="I866" s="30"/>
      <c r="L866" s="5"/>
      <c r="T866" s="6"/>
      <c r="U866" s="7"/>
      <c r="V866" s="5"/>
    </row>
    <row r="867" spans="3:22" ht="12.75" x14ac:dyDescent="0.2">
      <c r="C867" s="6"/>
      <c r="D867" s="7"/>
      <c r="F867" s="6"/>
      <c r="H867" s="29"/>
      <c r="I867" s="30"/>
      <c r="L867" s="5"/>
      <c r="T867" s="6"/>
      <c r="U867" s="7"/>
      <c r="V867" s="5"/>
    </row>
    <row r="868" spans="3:22" ht="12.75" x14ac:dyDescent="0.2">
      <c r="C868" s="6"/>
      <c r="D868" s="7"/>
      <c r="F868" s="6"/>
      <c r="H868" s="29"/>
      <c r="I868" s="30"/>
      <c r="L868" s="5"/>
      <c r="T868" s="6"/>
      <c r="U868" s="7"/>
      <c r="V868" s="5"/>
    </row>
    <row r="869" spans="3:22" ht="12.75" x14ac:dyDescent="0.2">
      <c r="C869" s="6"/>
      <c r="D869" s="7"/>
      <c r="F869" s="6"/>
      <c r="H869" s="29"/>
      <c r="I869" s="30"/>
      <c r="L869" s="5"/>
      <c r="T869" s="6"/>
      <c r="U869" s="7"/>
      <c r="V869" s="5"/>
    </row>
    <row r="870" spans="3:22" ht="12.75" x14ac:dyDescent="0.2">
      <c r="C870" s="6"/>
      <c r="D870" s="7"/>
      <c r="F870" s="6"/>
      <c r="H870" s="29"/>
      <c r="I870" s="30"/>
      <c r="L870" s="5"/>
      <c r="T870" s="6"/>
      <c r="U870" s="7"/>
      <c r="V870" s="5"/>
    </row>
    <row r="871" spans="3:22" ht="12.75" x14ac:dyDescent="0.2">
      <c r="C871" s="6"/>
      <c r="D871" s="7"/>
      <c r="F871" s="6"/>
      <c r="H871" s="29"/>
      <c r="I871" s="30"/>
      <c r="L871" s="5"/>
      <c r="T871" s="6"/>
      <c r="U871" s="7"/>
      <c r="V871" s="5"/>
    </row>
    <row r="872" spans="3:22" ht="12.75" x14ac:dyDescent="0.2">
      <c r="C872" s="6"/>
      <c r="D872" s="7"/>
      <c r="F872" s="6"/>
      <c r="H872" s="29"/>
      <c r="I872" s="30"/>
      <c r="L872" s="5"/>
      <c r="T872" s="6"/>
      <c r="U872" s="7"/>
      <c r="V872" s="5"/>
    </row>
    <row r="873" spans="3:22" ht="12.75" x14ac:dyDescent="0.2">
      <c r="C873" s="6"/>
      <c r="D873" s="7"/>
      <c r="F873" s="6"/>
      <c r="H873" s="29"/>
      <c r="I873" s="30"/>
      <c r="L873" s="5"/>
      <c r="T873" s="6"/>
      <c r="U873" s="7"/>
      <c r="V873" s="5"/>
    </row>
    <row r="874" spans="3:22" ht="12.75" x14ac:dyDescent="0.2">
      <c r="C874" s="6"/>
      <c r="D874" s="7"/>
      <c r="F874" s="6"/>
      <c r="H874" s="29"/>
      <c r="I874" s="30"/>
      <c r="L874" s="5"/>
      <c r="T874" s="6"/>
      <c r="U874" s="7"/>
      <c r="V874" s="5"/>
    </row>
    <row r="875" spans="3:22" ht="12.75" x14ac:dyDescent="0.2">
      <c r="C875" s="6"/>
      <c r="D875" s="7"/>
      <c r="F875" s="6"/>
      <c r="H875" s="29"/>
      <c r="I875" s="30"/>
      <c r="L875" s="5"/>
      <c r="T875" s="6"/>
      <c r="U875" s="7"/>
      <c r="V875" s="5"/>
    </row>
    <row r="876" spans="3:22" ht="12.75" x14ac:dyDescent="0.2">
      <c r="C876" s="6"/>
      <c r="D876" s="7"/>
      <c r="F876" s="6"/>
      <c r="H876" s="29"/>
      <c r="I876" s="30"/>
      <c r="L876" s="5"/>
      <c r="T876" s="6"/>
      <c r="U876" s="7"/>
      <c r="V876" s="5"/>
    </row>
    <row r="877" spans="3:22" ht="12.75" x14ac:dyDescent="0.2">
      <c r="C877" s="6"/>
      <c r="D877" s="7"/>
      <c r="F877" s="6"/>
      <c r="H877" s="29"/>
      <c r="I877" s="30"/>
      <c r="L877" s="5"/>
      <c r="T877" s="6"/>
      <c r="U877" s="7"/>
      <c r="V877" s="5"/>
    </row>
    <row r="878" spans="3:22" ht="12.75" x14ac:dyDescent="0.2">
      <c r="C878" s="6"/>
      <c r="D878" s="7"/>
      <c r="F878" s="6"/>
      <c r="H878" s="29"/>
      <c r="I878" s="30"/>
      <c r="L878" s="5"/>
      <c r="T878" s="6"/>
      <c r="U878" s="7"/>
      <c r="V878" s="5"/>
    </row>
    <row r="879" spans="3:22" ht="12.75" x14ac:dyDescent="0.2">
      <c r="C879" s="6"/>
      <c r="D879" s="7"/>
      <c r="F879" s="6"/>
      <c r="H879" s="29"/>
      <c r="I879" s="30"/>
      <c r="L879" s="5"/>
      <c r="T879" s="6"/>
      <c r="U879" s="7"/>
      <c r="V879" s="5"/>
    </row>
    <row r="880" spans="3:22" ht="12.75" x14ac:dyDescent="0.2">
      <c r="C880" s="6"/>
      <c r="D880" s="7"/>
      <c r="F880" s="6"/>
      <c r="H880" s="29"/>
      <c r="I880" s="30"/>
      <c r="L880" s="5"/>
      <c r="T880" s="6"/>
      <c r="U880" s="7"/>
      <c r="V880" s="5"/>
    </row>
    <row r="881" spans="3:22" ht="12.75" x14ac:dyDescent="0.2">
      <c r="C881" s="6"/>
      <c r="D881" s="7"/>
      <c r="F881" s="6"/>
      <c r="H881" s="29"/>
      <c r="I881" s="30"/>
      <c r="L881" s="5"/>
      <c r="T881" s="6"/>
      <c r="U881" s="7"/>
      <c r="V881" s="5"/>
    </row>
    <row r="882" spans="3:22" ht="12.75" x14ac:dyDescent="0.2">
      <c r="C882" s="6"/>
      <c r="D882" s="7"/>
      <c r="F882" s="6"/>
      <c r="H882" s="29"/>
      <c r="I882" s="30"/>
      <c r="L882" s="5"/>
      <c r="T882" s="6"/>
      <c r="U882" s="7"/>
      <c r="V882" s="5"/>
    </row>
    <row r="883" spans="3:22" ht="12.75" x14ac:dyDescent="0.2">
      <c r="C883" s="6"/>
      <c r="D883" s="7"/>
      <c r="F883" s="6"/>
      <c r="H883" s="29"/>
      <c r="I883" s="30"/>
      <c r="L883" s="5"/>
      <c r="T883" s="6"/>
      <c r="U883" s="7"/>
      <c r="V883" s="5"/>
    </row>
    <row r="884" spans="3:22" ht="12.75" x14ac:dyDescent="0.2">
      <c r="C884" s="6"/>
      <c r="D884" s="7"/>
      <c r="F884" s="6"/>
      <c r="H884" s="29"/>
      <c r="I884" s="30"/>
      <c r="L884" s="5"/>
      <c r="T884" s="6"/>
      <c r="U884" s="7"/>
      <c r="V884" s="5"/>
    </row>
    <row r="885" spans="3:22" ht="12.75" x14ac:dyDescent="0.2">
      <c r="C885" s="6"/>
      <c r="D885" s="7"/>
      <c r="F885" s="6"/>
      <c r="H885" s="29"/>
      <c r="I885" s="30"/>
      <c r="L885" s="5"/>
      <c r="T885" s="6"/>
      <c r="U885" s="7"/>
      <c r="V885" s="5"/>
    </row>
    <row r="886" spans="3:22" ht="12.75" x14ac:dyDescent="0.2">
      <c r="C886" s="6"/>
      <c r="D886" s="7"/>
      <c r="F886" s="6"/>
      <c r="H886" s="29"/>
      <c r="I886" s="30"/>
      <c r="L886" s="5"/>
      <c r="T886" s="6"/>
      <c r="U886" s="7"/>
      <c r="V886" s="5"/>
    </row>
    <row r="887" spans="3:22" ht="12.75" x14ac:dyDescent="0.2">
      <c r="C887" s="6"/>
      <c r="D887" s="7"/>
      <c r="F887" s="6"/>
      <c r="H887" s="29"/>
      <c r="I887" s="30"/>
      <c r="L887" s="5"/>
      <c r="T887" s="6"/>
      <c r="U887" s="7"/>
      <c r="V887" s="5"/>
    </row>
    <row r="888" spans="3:22" ht="12.75" x14ac:dyDescent="0.2">
      <c r="C888" s="6"/>
      <c r="D888" s="7"/>
      <c r="F888" s="6"/>
      <c r="H888" s="29"/>
      <c r="I888" s="30"/>
      <c r="L888" s="5"/>
      <c r="T888" s="6"/>
      <c r="U888" s="7"/>
      <c r="V888" s="5"/>
    </row>
    <row r="889" spans="3:22" ht="12.75" x14ac:dyDescent="0.2">
      <c r="C889" s="6"/>
      <c r="D889" s="7"/>
      <c r="F889" s="6"/>
      <c r="H889" s="29"/>
      <c r="I889" s="30"/>
      <c r="L889" s="5"/>
      <c r="T889" s="6"/>
      <c r="U889" s="7"/>
      <c r="V889" s="5"/>
    </row>
    <row r="890" spans="3:22" ht="12.75" x14ac:dyDescent="0.2">
      <c r="C890" s="6"/>
      <c r="D890" s="7"/>
      <c r="F890" s="6"/>
      <c r="H890" s="29"/>
      <c r="I890" s="30"/>
      <c r="L890" s="5"/>
      <c r="T890" s="6"/>
      <c r="U890" s="7"/>
      <c r="V890" s="5"/>
    </row>
    <row r="891" spans="3:22" ht="12.75" x14ac:dyDescent="0.2">
      <c r="C891" s="6"/>
      <c r="D891" s="7"/>
      <c r="F891" s="6"/>
      <c r="H891" s="29"/>
      <c r="I891" s="30"/>
      <c r="L891" s="5"/>
      <c r="T891" s="6"/>
      <c r="U891" s="7"/>
      <c r="V891" s="5"/>
    </row>
    <row r="892" spans="3:22" ht="12.75" x14ac:dyDescent="0.2">
      <c r="C892" s="6"/>
      <c r="D892" s="7"/>
      <c r="F892" s="6"/>
      <c r="H892" s="29"/>
      <c r="I892" s="30"/>
      <c r="L892" s="5"/>
      <c r="T892" s="6"/>
      <c r="U892" s="7"/>
      <c r="V892" s="5"/>
    </row>
    <row r="893" spans="3:22" ht="12.75" x14ac:dyDescent="0.2">
      <c r="C893" s="6"/>
      <c r="D893" s="7"/>
      <c r="F893" s="6"/>
      <c r="H893" s="29"/>
      <c r="I893" s="30"/>
      <c r="L893" s="5"/>
      <c r="T893" s="6"/>
      <c r="U893" s="7"/>
      <c r="V893" s="5"/>
    </row>
    <row r="894" spans="3:22" ht="12.75" x14ac:dyDescent="0.2">
      <c r="C894" s="6"/>
      <c r="D894" s="7"/>
      <c r="F894" s="6"/>
      <c r="H894" s="29"/>
      <c r="I894" s="30"/>
      <c r="L894" s="5"/>
      <c r="T894" s="6"/>
      <c r="U894" s="7"/>
      <c r="V894" s="5"/>
    </row>
    <row r="895" spans="3:22" ht="12.75" x14ac:dyDescent="0.2">
      <c r="C895" s="6"/>
      <c r="D895" s="7"/>
      <c r="F895" s="6"/>
      <c r="H895" s="29"/>
      <c r="I895" s="30"/>
      <c r="L895" s="5"/>
      <c r="T895" s="6"/>
      <c r="U895" s="7"/>
      <c r="V895" s="5"/>
    </row>
    <row r="896" spans="3:22" ht="12.75" x14ac:dyDescent="0.2">
      <c r="C896" s="6"/>
      <c r="D896" s="7"/>
      <c r="F896" s="6"/>
      <c r="H896" s="29"/>
      <c r="I896" s="30"/>
      <c r="L896" s="5"/>
      <c r="T896" s="6"/>
      <c r="U896" s="7"/>
      <c r="V896" s="5"/>
    </row>
    <row r="897" spans="3:22" ht="12.75" x14ac:dyDescent="0.2">
      <c r="C897" s="6"/>
      <c r="D897" s="7"/>
      <c r="F897" s="6"/>
      <c r="H897" s="29"/>
      <c r="I897" s="30"/>
      <c r="L897" s="5"/>
      <c r="T897" s="6"/>
      <c r="U897" s="7"/>
      <c r="V897" s="5"/>
    </row>
    <row r="898" spans="3:22" ht="12.75" x14ac:dyDescent="0.2">
      <c r="C898" s="6"/>
      <c r="D898" s="7"/>
      <c r="F898" s="6"/>
      <c r="H898" s="29"/>
      <c r="I898" s="30"/>
      <c r="L898" s="5"/>
      <c r="T898" s="6"/>
      <c r="U898" s="7"/>
      <c r="V898" s="5"/>
    </row>
    <row r="899" spans="3:22" ht="12.75" x14ac:dyDescent="0.2">
      <c r="C899" s="6"/>
      <c r="D899" s="7"/>
      <c r="F899" s="6"/>
      <c r="H899" s="29"/>
      <c r="I899" s="30"/>
      <c r="L899" s="5"/>
      <c r="T899" s="6"/>
      <c r="U899" s="7"/>
      <c r="V899" s="5"/>
    </row>
    <row r="900" spans="3:22" ht="12.75" x14ac:dyDescent="0.2">
      <c r="C900" s="6"/>
      <c r="D900" s="7"/>
      <c r="F900" s="6"/>
      <c r="H900" s="29"/>
      <c r="I900" s="30"/>
      <c r="L900" s="5"/>
      <c r="T900" s="6"/>
      <c r="U900" s="7"/>
      <c r="V900" s="5"/>
    </row>
    <row r="901" spans="3:22" ht="12.75" x14ac:dyDescent="0.2">
      <c r="C901" s="6"/>
      <c r="D901" s="7"/>
      <c r="F901" s="6"/>
      <c r="H901" s="29"/>
      <c r="I901" s="30"/>
      <c r="L901" s="5"/>
      <c r="T901" s="6"/>
      <c r="U901" s="7"/>
      <c r="V901" s="5"/>
    </row>
    <row r="902" spans="3:22" ht="12.75" x14ac:dyDescent="0.2">
      <c r="C902" s="6"/>
      <c r="D902" s="7"/>
      <c r="F902" s="6"/>
      <c r="H902" s="29"/>
      <c r="I902" s="30"/>
      <c r="L902" s="5"/>
      <c r="T902" s="6"/>
      <c r="U902" s="7"/>
      <c r="V902" s="5"/>
    </row>
    <row r="903" spans="3:22" ht="12.75" x14ac:dyDescent="0.2">
      <c r="C903" s="6"/>
      <c r="D903" s="7"/>
      <c r="F903" s="6"/>
      <c r="H903" s="29"/>
      <c r="I903" s="30"/>
      <c r="L903" s="5"/>
      <c r="T903" s="6"/>
      <c r="U903" s="7"/>
      <c r="V903" s="5"/>
    </row>
    <row r="904" spans="3:22" ht="12.75" x14ac:dyDescent="0.2">
      <c r="C904" s="6"/>
      <c r="D904" s="7"/>
      <c r="F904" s="6"/>
      <c r="H904" s="29"/>
      <c r="I904" s="30"/>
      <c r="L904" s="5"/>
      <c r="T904" s="6"/>
      <c r="U904" s="7"/>
      <c r="V904" s="5"/>
    </row>
    <row r="905" spans="3:22" ht="12.75" x14ac:dyDescent="0.2">
      <c r="C905" s="6"/>
      <c r="D905" s="7"/>
      <c r="F905" s="6"/>
      <c r="H905" s="29"/>
      <c r="I905" s="30"/>
      <c r="L905" s="5"/>
      <c r="T905" s="6"/>
      <c r="U905" s="7"/>
      <c r="V905" s="5"/>
    </row>
    <row r="906" spans="3:22" ht="12.75" x14ac:dyDescent="0.2">
      <c r="C906" s="6"/>
      <c r="D906" s="7"/>
      <c r="F906" s="6"/>
      <c r="H906" s="29"/>
      <c r="I906" s="30"/>
      <c r="L906" s="5"/>
      <c r="T906" s="6"/>
      <c r="U906" s="7"/>
      <c r="V906" s="5"/>
    </row>
    <row r="907" spans="3:22" ht="12.75" x14ac:dyDescent="0.2">
      <c r="C907" s="6"/>
      <c r="D907" s="7"/>
      <c r="F907" s="6"/>
      <c r="H907" s="29"/>
      <c r="I907" s="30"/>
      <c r="L907" s="5"/>
      <c r="T907" s="6"/>
      <c r="U907" s="7"/>
      <c r="V907" s="5"/>
    </row>
    <row r="908" spans="3:22" ht="12.75" x14ac:dyDescent="0.2">
      <c r="C908" s="6"/>
      <c r="D908" s="7"/>
      <c r="F908" s="6"/>
      <c r="H908" s="29"/>
      <c r="I908" s="30"/>
      <c r="L908" s="5"/>
      <c r="T908" s="6"/>
      <c r="U908" s="7"/>
      <c r="V908" s="5"/>
    </row>
    <row r="909" spans="3:22" ht="12.75" x14ac:dyDescent="0.2">
      <c r="C909" s="6"/>
      <c r="D909" s="7"/>
      <c r="F909" s="6"/>
      <c r="H909" s="29"/>
      <c r="I909" s="30"/>
      <c r="L909" s="5"/>
      <c r="T909" s="6"/>
      <c r="U909" s="7"/>
      <c r="V909" s="5"/>
    </row>
    <row r="910" spans="3:22" ht="12.75" x14ac:dyDescent="0.2">
      <c r="C910" s="6"/>
      <c r="D910" s="7"/>
      <c r="F910" s="6"/>
      <c r="H910" s="29"/>
      <c r="I910" s="30"/>
      <c r="L910" s="5"/>
      <c r="T910" s="6"/>
      <c r="U910" s="7"/>
      <c r="V910" s="5"/>
    </row>
    <row r="911" spans="3:22" ht="12.75" x14ac:dyDescent="0.2">
      <c r="C911" s="6"/>
      <c r="D911" s="7"/>
      <c r="F911" s="6"/>
      <c r="H911" s="29"/>
      <c r="I911" s="30"/>
      <c r="L911" s="5"/>
      <c r="T911" s="6"/>
      <c r="U911" s="7"/>
      <c r="V911" s="5"/>
    </row>
    <row r="912" spans="3:22" ht="12.75" x14ac:dyDescent="0.2">
      <c r="C912" s="6"/>
      <c r="D912" s="7"/>
      <c r="F912" s="6"/>
      <c r="H912" s="29"/>
      <c r="I912" s="30"/>
      <c r="L912" s="5"/>
      <c r="T912" s="6"/>
      <c r="U912" s="7"/>
      <c r="V912" s="5"/>
    </row>
    <row r="913" spans="3:22" ht="12.75" x14ac:dyDescent="0.2">
      <c r="C913" s="6"/>
      <c r="D913" s="7"/>
      <c r="F913" s="6"/>
      <c r="H913" s="29"/>
      <c r="I913" s="30"/>
      <c r="L913" s="5"/>
      <c r="T913" s="6"/>
      <c r="U913" s="7"/>
      <c r="V913" s="5"/>
    </row>
    <row r="914" spans="3:22" ht="12.75" x14ac:dyDescent="0.2">
      <c r="C914" s="6"/>
      <c r="D914" s="7"/>
      <c r="F914" s="6"/>
      <c r="H914" s="29"/>
      <c r="I914" s="30"/>
      <c r="L914" s="5"/>
      <c r="T914" s="6"/>
      <c r="U914" s="7"/>
      <c r="V914" s="5"/>
    </row>
    <row r="915" spans="3:22" ht="12.75" x14ac:dyDescent="0.2">
      <c r="C915" s="6"/>
      <c r="D915" s="7"/>
      <c r="F915" s="6"/>
      <c r="H915" s="29"/>
      <c r="I915" s="30"/>
      <c r="L915" s="5"/>
      <c r="T915" s="6"/>
      <c r="U915" s="7"/>
      <c r="V915" s="5"/>
    </row>
    <row r="916" spans="3:22" ht="12.75" x14ac:dyDescent="0.2">
      <c r="C916" s="6"/>
      <c r="D916" s="7"/>
      <c r="F916" s="6"/>
      <c r="H916" s="29"/>
      <c r="I916" s="30"/>
      <c r="L916" s="5"/>
      <c r="T916" s="6"/>
      <c r="U916" s="7"/>
      <c r="V916" s="5"/>
    </row>
    <row r="917" spans="3:22" ht="12.75" x14ac:dyDescent="0.2">
      <c r="C917" s="6"/>
      <c r="D917" s="7"/>
      <c r="F917" s="6"/>
      <c r="H917" s="29"/>
      <c r="I917" s="30"/>
      <c r="L917" s="5"/>
      <c r="T917" s="6"/>
      <c r="U917" s="7"/>
      <c r="V917" s="5"/>
    </row>
    <row r="918" spans="3:22" ht="12.75" x14ac:dyDescent="0.2">
      <c r="C918" s="6"/>
      <c r="D918" s="7"/>
      <c r="F918" s="6"/>
      <c r="H918" s="29"/>
      <c r="I918" s="30"/>
      <c r="L918" s="5"/>
      <c r="T918" s="6"/>
      <c r="U918" s="7"/>
      <c r="V918" s="5"/>
    </row>
    <row r="919" spans="3:22" ht="12.75" x14ac:dyDescent="0.2">
      <c r="C919" s="6"/>
      <c r="D919" s="7"/>
      <c r="F919" s="6"/>
      <c r="H919" s="29"/>
      <c r="I919" s="30"/>
      <c r="L919" s="5"/>
      <c r="T919" s="6"/>
      <c r="U919" s="7"/>
      <c r="V919" s="5"/>
    </row>
    <row r="920" spans="3:22" ht="12.75" x14ac:dyDescent="0.2">
      <c r="C920" s="6"/>
      <c r="D920" s="7"/>
      <c r="F920" s="6"/>
      <c r="H920" s="29"/>
      <c r="I920" s="30"/>
      <c r="L920" s="5"/>
      <c r="T920" s="6"/>
      <c r="U920" s="7"/>
      <c r="V920" s="5"/>
    </row>
    <row r="921" spans="3:22" ht="12.75" x14ac:dyDescent="0.2">
      <c r="C921" s="6"/>
      <c r="D921" s="7"/>
      <c r="F921" s="6"/>
      <c r="H921" s="29"/>
      <c r="I921" s="30"/>
      <c r="L921" s="5"/>
      <c r="T921" s="6"/>
      <c r="U921" s="7"/>
      <c r="V921" s="5"/>
    </row>
    <row r="922" spans="3:22" ht="12.75" x14ac:dyDescent="0.2">
      <c r="C922" s="6"/>
      <c r="D922" s="7"/>
      <c r="F922" s="6"/>
      <c r="H922" s="29"/>
      <c r="I922" s="30"/>
      <c r="L922" s="5"/>
      <c r="T922" s="6"/>
      <c r="U922" s="7"/>
      <c r="V922" s="5"/>
    </row>
    <row r="923" spans="3:22" ht="12.75" x14ac:dyDescent="0.2">
      <c r="C923" s="6"/>
      <c r="D923" s="7"/>
      <c r="F923" s="6"/>
      <c r="H923" s="29"/>
      <c r="I923" s="30"/>
      <c r="L923" s="5"/>
      <c r="T923" s="6"/>
      <c r="U923" s="7"/>
      <c r="V923" s="5"/>
    </row>
    <row r="924" spans="3:22" ht="12.75" x14ac:dyDescent="0.2">
      <c r="C924" s="6"/>
      <c r="D924" s="7"/>
      <c r="F924" s="6"/>
      <c r="H924" s="29"/>
      <c r="I924" s="30"/>
      <c r="L924" s="5"/>
      <c r="T924" s="6"/>
      <c r="U924" s="7"/>
      <c r="V924" s="5"/>
    </row>
    <row r="925" spans="3:22" ht="12.75" x14ac:dyDescent="0.2">
      <c r="C925" s="6"/>
      <c r="D925" s="7"/>
      <c r="F925" s="6"/>
      <c r="H925" s="29"/>
      <c r="I925" s="30"/>
      <c r="L925" s="5"/>
      <c r="T925" s="6"/>
      <c r="U925" s="7"/>
      <c r="V925" s="5"/>
    </row>
    <row r="926" spans="3:22" ht="12.75" x14ac:dyDescent="0.2">
      <c r="C926" s="6"/>
      <c r="D926" s="7"/>
      <c r="F926" s="6"/>
      <c r="H926" s="29"/>
      <c r="I926" s="30"/>
      <c r="L926" s="5"/>
      <c r="T926" s="6"/>
      <c r="U926" s="7"/>
      <c r="V926" s="5"/>
    </row>
    <row r="927" spans="3:22" ht="12.75" x14ac:dyDescent="0.2">
      <c r="C927" s="6"/>
      <c r="D927" s="7"/>
      <c r="F927" s="6"/>
      <c r="H927" s="29"/>
      <c r="I927" s="30"/>
      <c r="L927" s="5"/>
      <c r="T927" s="6"/>
      <c r="U927" s="7"/>
      <c r="V927" s="5"/>
    </row>
    <row r="928" spans="3:22" ht="12.75" x14ac:dyDescent="0.2">
      <c r="C928" s="6"/>
      <c r="D928" s="7"/>
      <c r="F928" s="6"/>
      <c r="H928" s="29"/>
      <c r="I928" s="30"/>
      <c r="L928" s="5"/>
      <c r="T928" s="6"/>
      <c r="U928" s="7"/>
      <c r="V928" s="5"/>
    </row>
    <row r="929" spans="3:22" ht="12.75" x14ac:dyDescent="0.2">
      <c r="C929" s="6"/>
      <c r="D929" s="7"/>
      <c r="F929" s="6"/>
      <c r="H929" s="29"/>
      <c r="I929" s="30"/>
      <c r="L929" s="5"/>
      <c r="T929" s="6"/>
      <c r="U929" s="7"/>
      <c r="V929" s="5"/>
    </row>
    <row r="930" spans="3:22" ht="12.75" x14ac:dyDescent="0.2">
      <c r="C930" s="6"/>
      <c r="D930" s="7"/>
      <c r="F930" s="6"/>
      <c r="H930" s="29"/>
      <c r="I930" s="30"/>
      <c r="L930" s="5"/>
      <c r="T930" s="6"/>
      <c r="U930" s="7"/>
      <c r="V930" s="5"/>
    </row>
    <row r="931" spans="3:22" ht="12.75" x14ac:dyDescent="0.2">
      <c r="C931" s="6"/>
      <c r="D931" s="7"/>
      <c r="F931" s="6"/>
      <c r="H931" s="29"/>
      <c r="I931" s="30"/>
      <c r="L931" s="5"/>
      <c r="T931" s="6"/>
      <c r="U931" s="7"/>
      <c r="V931" s="5"/>
    </row>
    <row r="932" spans="3:22" ht="12.75" x14ac:dyDescent="0.2">
      <c r="C932" s="6"/>
      <c r="D932" s="7"/>
      <c r="F932" s="6"/>
      <c r="H932" s="29"/>
      <c r="I932" s="30"/>
      <c r="L932" s="5"/>
      <c r="T932" s="6"/>
      <c r="U932" s="7"/>
      <c r="V932" s="5"/>
    </row>
    <row r="933" spans="3:22" ht="12.75" x14ac:dyDescent="0.2">
      <c r="C933" s="6"/>
      <c r="D933" s="7"/>
      <c r="F933" s="6"/>
      <c r="H933" s="29"/>
      <c r="I933" s="30"/>
      <c r="L933" s="5"/>
      <c r="T933" s="6"/>
      <c r="U933" s="7"/>
      <c r="V933" s="5"/>
    </row>
    <row r="934" spans="3:22" ht="12.75" x14ac:dyDescent="0.2">
      <c r="C934" s="6"/>
      <c r="D934" s="7"/>
      <c r="F934" s="6"/>
      <c r="H934" s="29"/>
      <c r="I934" s="30"/>
      <c r="L934" s="5"/>
      <c r="T934" s="6"/>
      <c r="U934" s="7"/>
      <c r="V934" s="5"/>
    </row>
    <row r="935" spans="3:22" ht="12.75" x14ac:dyDescent="0.2">
      <c r="C935" s="6"/>
      <c r="D935" s="7"/>
      <c r="F935" s="6"/>
      <c r="H935" s="29"/>
      <c r="I935" s="30"/>
      <c r="L935" s="5"/>
      <c r="T935" s="6"/>
      <c r="U935" s="7"/>
      <c r="V935" s="5"/>
    </row>
    <row r="936" spans="3:22" ht="12.75" x14ac:dyDescent="0.2">
      <c r="C936" s="6"/>
      <c r="D936" s="7"/>
      <c r="F936" s="6"/>
      <c r="H936" s="29"/>
      <c r="I936" s="30"/>
      <c r="L936" s="5"/>
      <c r="T936" s="6"/>
      <c r="U936" s="7"/>
      <c r="V936" s="5"/>
    </row>
    <row r="937" spans="3:22" ht="12.75" x14ac:dyDescent="0.2">
      <c r="C937" s="6"/>
      <c r="D937" s="7"/>
      <c r="F937" s="6"/>
      <c r="H937" s="29"/>
      <c r="I937" s="30"/>
      <c r="L937" s="5"/>
      <c r="T937" s="6"/>
      <c r="U937" s="7"/>
      <c r="V937" s="5"/>
    </row>
    <row r="938" spans="3:22" ht="12.75" x14ac:dyDescent="0.2">
      <c r="C938" s="6"/>
      <c r="D938" s="7"/>
      <c r="F938" s="6"/>
      <c r="H938" s="29"/>
      <c r="I938" s="30"/>
      <c r="L938" s="5"/>
      <c r="T938" s="6"/>
      <c r="U938" s="7"/>
      <c r="V938" s="5"/>
    </row>
    <row r="939" spans="3:22" ht="12.75" x14ac:dyDescent="0.2">
      <c r="C939" s="6"/>
      <c r="D939" s="7"/>
      <c r="F939" s="6"/>
      <c r="H939" s="29"/>
      <c r="I939" s="30"/>
      <c r="L939" s="5"/>
      <c r="T939" s="6"/>
      <c r="U939" s="7"/>
      <c r="V939" s="5"/>
    </row>
    <row r="940" spans="3:22" ht="12.75" x14ac:dyDescent="0.2">
      <c r="C940" s="6"/>
      <c r="D940" s="7"/>
      <c r="F940" s="6"/>
      <c r="H940" s="29"/>
      <c r="I940" s="30"/>
      <c r="L940" s="5"/>
      <c r="T940" s="6"/>
      <c r="U940" s="7"/>
      <c r="V940" s="5"/>
    </row>
    <row r="941" spans="3:22" ht="12.75" x14ac:dyDescent="0.2">
      <c r="C941" s="6"/>
      <c r="D941" s="7"/>
      <c r="F941" s="6"/>
      <c r="H941" s="29"/>
      <c r="I941" s="30"/>
      <c r="L941" s="5"/>
      <c r="T941" s="6"/>
      <c r="U941" s="7"/>
      <c r="V941" s="5"/>
    </row>
    <row r="942" spans="3:22" ht="12.75" x14ac:dyDescent="0.2">
      <c r="C942" s="6"/>
      <c r="D942" s="7"/>
      <c r="F942" s="6"/>
      <c r="H942" s="29"/>
      <c r="I942" s="30"/>
      <c r="L942" s="5"/>
      <c r="T942" s="6"/>
      <c r="U942" s="7"/>
      <c r="V942" s="5"/>
    </row>
    <row r="943" spans="3:22" ht="12.75" x14ac:dyDescent="0.2">
      <c r="C943" s="6"/>
      <c r="D943" s="7"/>
      <c r="F943" s="6"/>
      <c r="H943" s="29"/>
      <c r="I943" s="30"/>
      <c r="L943" s="5"/>
      <c r="T943" s="6"/>
      <c r="U943" s="7"/>
      <c r="V943" s="5"/>
    </row>
    <row r="944" spans="3:22" ht="12.75" x14ac:dyDescent="0.2">
      <c r="C944" s="6"/>
      <c r="D944" s="7"/>
      <c r="F944" s="6"/>
      <c r="H944" s="29"/>
      <c r="I944" s="30"/>
      <c r="L944" s="5"/>
      <c r="T944" s="6"/>
      <c r="U944" s="7"/>
      <c r="V944" s="5"/>
    </row>
    <row r="945" spans="3:22" ht="12.75" x14ac:dyDescent="0.2">
      <c r="C945" s="6"/>
      <c r="D945" s="7"/>
      <c r="F945" s="6"/>
      <c r="H945" s="29"/>
      <c r="I945" s="30"/>
      <c r="L945" s="5"/>
      <c r="T945" s="6"/>
      <c r="U945" s="7"/>
      <c r="V945" s="5"/>
    </row>
    <row r="946" spans="3:22" ht="12.75" x14ac:dyDescent="0.2">
      <c r="C946" s="6"/>
      <c r="D946" s="7"/>
      <c r="F946" s="6"/>
      <c r="H946" s="29"/>
      <c r="I946" s="30"/>
      <c r="L946" s="5"/>
      <c r="T946" s="6"/>
      <c r="U946" s="7"/>
      <c r="V946" s="5"/>
    </row>
    <row r="947" spans="3:22" ht="12.75" x14ac:dyDescent="0.2">
      <c r="C947" s="6"/>
      <c r="D947" s="7"/>
      <c r="F947" s="6"/>
      <c r="H947" s="29"/>
      <c r="I947" s="30"/>
      <c r="L947" s="5"/>
      <c r="T947" s="6"/>
      <c r="U947" s="7"/>
      <c r="V947" s="5"/>
    </row>
    <row r="948" spans="3:22" ht="12.75" x14ac:dyDescent="0.2">
      <c r="C948" s="6"/>
      <c r="D948" s="7"/>
      <c r="F948" s="6"/>
      <c r="H948" s="29"/>
      <c r="I948" s="30"/>
      <c r="L948" s="5"/>
      <c r="T948" s="6"/>
      <c r="U948" s="7"/>
      <c r="V948" s="5"/>
    </row>
    <row r="949" spans="3:22" ht="12.75" x14ac:dyDescent="0.2">
      <c r="C949" s="6"/>
      <c r="D949" s="7"/>
      <c r="F949" s="6"/>
      <c r="H949" s="29"/>
      <c r="I949" s="30"/>
      <c r="L949" s="5"/>
      <c r="T949" s="6"/>
      <c r="U949" s="7"/>
      <c r="V949" s="5"/>
    </row>
    <row r="950" spans="3:22" ht="12.75" x14ac:dyDescent="0.2">
      <c r="C950" s="6"/>
      <c r="D950" s="7"/>
      <c r="F950" s="6"/>
      <c r="H950" s="29"/>
      <c r="I950" s="30"/>
      <c r="L950" s="5"/>
      <c r="T950" s="6"/>
      <c r="U950" s="7"/>
      <c r="V950" s="5"/>
    </row>
    <row r="951" spans="3:22" ht="12.75" x14ac:dyDescent="0.2">
      <c r="C951" s="6"/>
      <c r="D951" s="7"/>
      <c r="F951" s="6"/>
      <c r="H951" s="29"/>
      <c r="I951" s="30"/>
      <c r="L951" s="5"/>
      <c r="T951" s="6"/>
      <c r="U951" s="7"/>
      <c r="V951" s="5"/>
    </row>
    <row r="952" spans="3:22" ht="12.75" x14ac:dyDescent="0.2">
      <c r="C952" s="6"/>
      <c r="D952" s="7"/>
      <c r="F952" s="6"/>
      <c r="H952" s="29"/>
      <c r="I952" s="30"/>
      <c r="L952" s="5"/>
      <c r="T952" s="6"/>
      <c r="U952" s="7"/>
      <c r="V952" s="5"/>
    </row>
    <row r="953" spans="3:22" ht="12.75" x14ac:dyDescent="0.2">
      <c r="C953" s="6"/>
      <c r="D953" s="7"/>
      <c r="F953" s="6"/>
      <c r="H953" s="29"/>
      <c r="I953" s="30"/>
      <c r="L953" s="5"/>
      <c r="T953" s="6"/>
      <c r="U953" s="7"/>
      <c r="V953" s="5"/>
    </row>
    <row r="954" spans="3:22" ht="12.75" x14ac:dyDescent="0.2">
      <c r="C954" s="6"/>
      <c r="D954" s="7"/>
      <c r="F954" s="6"/>
      <c r="H954" s="29"/>
      <c r="I954" s="30"/>
      <c r="L954" s="5"/>
      <c r="T954" s="6"/>
      <c r="U954" s="7"/>
      <c r="V954" s="5"/>
    </row>
    <row r="955" spans="3:22" ht="12.75" x14ac:dyDescent="0.2">
      <c r="C955" s="6"/>
      <c r="D955" s="7"/>
      <c r="F955" s="6"/>
      <c r="H955" s="29"/>
      <c r="I955" s="30"/>
      <c r="L955" s="5"/>
      <c r="T955" s="6"/>
      <c r="U955" s="7"/>
      <c r="V955" s="5"/>
    </row>
    <row r="956" spans="3:22" ht="12.75" x14ac:dyDescent="0.2">
      <c r="C956" s="6"/>
      <c r="D956" s="7"/>
      <c r="F956" s="6"/>
      <c r="H956" s="29"/>
      <c r="I956" s="30"/>
      <c r="L956" s="5"/>
      <c r="T956" s="6"/>
      <c r="U956" s="7"/>
      <c r="V956" s="5"/>
    </row>
    <row r="957" spans="3:22" ht="12.75" x14ac:dyDescent="0.2">
      <c r="C957" s="6"/>
      <c r="D957" s="7"/>
      <c r="F957" s="6"/>
      <c r="H957" s="29"/>
      <c r="I957" s="30"/>
      <c r="L957" s="5"/>
      <c r="T957" s="6"/>
      <c r="U957" s="7"/>
      <c r="V957" s="5"/>
    </row>
    <row r="958" spans="3:22" ht="12.75" x14ac:dyDescent="0.2">
      <c r="C958" s="6"/>
      <c r="D958" s="7"/>
      <c r="F958" s="6"/>
      <c r="H958" s="29"/>
      <c r="I958" s="30"/>
      <c r="L958" s="5"/>
      <c r="T958" s="6"/>
      <c r="U958" s="7"/>
      <c r="V958" s="5"/>
    </row>
    <row r="959" spans="3:22" ht="12.75" x14ac:dyDescent="0.2">
      <c r="C959" s="6"/>
      <c r="D959" s="7"/>
      <c r="F959" s="6"/>
      <c r="H959" s="29"/>
      <c r="I959" s="30"/>
      <c r="L959" s="5"/>
      <c r="T959" s="6"/>
      <c r="U959" s="7"/>
      <c r="V959" s="5"/>
    </row>
    <row r="960" spans="3:22" ht="12.75" x14ac:dyDescent="0.2">
      <c r="C960" s="6"/>
      <c r="D960" s="7"/>
      <c r="F960" s="6"/>
      <c r="H960" s="29"/>
      <c r="I960" s="30"/>
      <c r="L960" s="5"/>
      <c r="T960" s="6"/>
      <c r="U960" s="7"/>
      <c r="V960" s="5"/>
    </row>
    <row r="961" spans="3:22" ht="12.75" x14ac:dyDescent="0.2">
      <c r="C961" s="6"/>
      <c r="D961" s="7"/>
      <c r="F961" s="6"/>
      <c r="H961" s="29"/>
      <c r="I961" s="30"/>
      <c r="L961" s="5"/>
      <c r="T961" s="6"/>
      <c r="U961" s="7"/>
      <c r="V961" s="5"/>
    </row>
    <row r="962" spans="3:22" ht="12.75" x14ac:dyDescent="0.2">
      <c r="C962" s="6"/>
      <c r="D962" s="7"/>
      <c r="F962" s="6"/>
      <c r="H962" s="29"/>
      <c r="I962" s="30"/>
      <c r="L962" s="5"/>
      <c r="T962" s="6"/>
      <c r="U962" s="7"/>
      <c r="V962" s="5"/>
    </row>
    <row r="963" spans="3:22" ht="12.75" x14ac:dyDescent="0.2">
      <c r="C963" s="6"/>
      <c r="D963" s="7"/>
      <c r="F963" s="6"/>
      <c r="H963" s="29"/>
      <c r="I963" s="30"/>
      <c r="L963" s="5"/>
      <c r="T963" s="6"/>
      <c r="U963" s="7"/>
      <c r="V963" s="5"/>
    </row>
    <row r="964" spans="3:22" ht="12.75" x14ac:dyDescent="0.2">
      <c r="C964" s="6"/>
      <c r="D964" s="7"/>
      <c r="F964" s="6"/>
      <c r="H964" s="29"/>
      <c r="I964" s="30"/>
      <c r="L964" s="5"/>
      <c r="T964" s="6"/>
      <c r="U964" s="7"/>
      <c r="V964" s="5"/>
    </row>
    <row r="965" spans="3:22" ht="12.75" x14ac:dyDescent="0.2">
      <c r="C965" s="6"/>
      <c r="D965" s="7"/>
      <c r="F965" s="6"/>
      <c r="H965" s="29"/>
      <c r="I965" s="30"/>
      <c r="L965" s="5"/>
      <c r="T965" s="6"/>
      <c r="U965" s="7"/>
      <c r="V965" s="5"/>
    </row>
    <row r="966" spans="3:22" ht="12.75" x14ac:dyDescent="0.2">
      <c r="C966" s="6"/>
      <c r="D966" s="7"/>
      <c r="F966" s="6"/>
      <c r="H966" s="29"/>
      <c r="I966" s="30"/>
      <c r="L966" s="5"/>
      <c r="T966" s="6"/>
      <c r="U966" s="7"/>
      <c r="V966" s="5"/>
    </row>
    <row r="967" spans="3:22" ht="12.75" x14ac:dyDescent="0.2">
      <c r="C967" s="6"/>
      <c r="D967" s="7"/>
      <c r="F967" s="6"/>
      <c r="H967" s="29"/>
      <c r="I967" s="30"/>
      <c r="L967" s="5"/>
      <c r="T967" s="6"/>
      <c r="U967" s="7"/>
      <c r="V967" s="5"/>
    </row>
    <row r="968" spans="3:22" ht="12.75" x14ac:dyDescent="0.2">
      <c r="C968" s="6"/>
      <c r="D968" s="7"/>
      <c r="F968" s="6"/>
      <c r="H968" s="29"/>
      <c r="I968" s="30"/>
      <c r="L968" s="5"/>
      <c r="T968" s="6"/>
      <c r="U968" s="7"/>
      <c r="V968" s="5"/>
    </row>
    <row r="969" spans="3:22" ht="12.75" x14ac:dyDescent="0.2">
      <c r="C969" s="6"/>
      <c r="D969" s="7"/>
      <c r="F969" s="6"/>
      <c r="H969" s="29"/>
      <c r="I969" s="30"/>
      <c r="L969" s="5"/>
      <c r="T969" s="6"/>
      <c r="U969" s="7"/>
      <c r="V969" s="5"/>
    </row>
    <row r="970" spans="3:22" ht="12.75" x14ac:dyDescent="0.2">
      <c r="C970" s="6"/>
      <c r="D970" s="7"/>
      <c r="F970" s="6"/>
      <c r="H970" s="29"/>
      <c r="I970" s="30"/>
      <c r="L970" s="5"/>
      <c r="T970" s="6"/>
      <c r="U970" s="7"/>
      <c r="V970" s="5"/>
    </row>
    <row r="971" spans="3:22" ht="12.75" x14ac:dyDescent="0.2">
      <c r="C971" s="6"/>
      <c r="D971" s="7"/>
      <c r="F971" s="6"/>
      <c r="H971" s="29"/>
      <c r="I971" s="30"/>
      <c r="L971" s="5"/>
      <c r="T971" s="6"/>
      <c r="U971" s="7"/>
      <c r="V971" s="5"/>
    </row>
    <row r="972" spans="3:22" ht="12.75" x14ac:dyDescent="0.2">
      <c r="C972" s="6"/>
      <c r="D972" s="7"/>
      <c r="F972" s="6"/>
      <c r="H972" s="29"/>
      <c r="I972" s="30"/>
      <c r="L972" s="5"/>
      <c r="T972" s="6"/>
      <c r="U972" s="7"/>
      <c r="V972" s="5"/>
    </row>
    <row r="973" spans="3:22" ht="12.75" x14ac:dyDescent="0.2">
      <c r="C973" s="6"/>
      <c r="D973" s="7"/>
      <c r="F973" s="6"/>
      <c r="H973" s="29"/>
      <c r="I973" s="30"/>
      <c r="L973" s="5"/>
      <c r="T973" s="6"/>
      <c r="U973" s="7"/>
      <c r="V973" s="5"/>
    </row>
    <row r="974" spans="3:22" ht="12.75" x14ac:dyDescent="0.2">
      <c r="C974" s="6"/>
      <c r="D974" s="7"/>
      <c r="F974" s="6"/>
      <c r="H974" s="29"/>
      <c r="I974" s="30"/>
      <c r="L974" s="5"/>
      <c r="T974" s="6"/>
      <c r="U974" s="7"/>
      <c r="V974" s="5"/>
    </row>
    <row r="975" spans="3:22" ht="12.75" x14ac:dyDescent="0.2">
      <c r="C975" s="6"/>
      <c r="D975" s="7"/>
      <c r="F975" s="6"/>
      <c r="H975" s="29"/>
      <c r="I975" s="30"/>
      <c r="L975" s="5"/>
      <c r="T975" s="6"/>
      <c r="U975" s="7"/>
      <c r="V975" s="5"/>
    </row>
    <row r="976" spans="3:22" ht="12.75" x14ac:dyDescent="0.2">
      <c r="C976" s="6"/>
      <c r="D976" s="7"/>
      <c r="F976" s="6"/>
      <c r="H976" s="29"/>
      <c r="I976" s="30"/>
      <c r="L976" s="5"/>
      <c r="T976" s="6"/>
      <c r="U976" s="7"/>
      <c r="V976" s="5"/>
    </row>
    <row r="977" spans="3:22" ht="12.75" x14ac:dyDescent="0.2">
      <c r="C977" s="6"/>
      <c r="D977" s="7"/>
      <c r="F977" s="6"/>
      <c r="H977" s="29"/>
      <c r="I977" s="30"/>
      <c r="L977" s="5"/>
      <c r="T977" s="6"/>
      <c r="U977" s="7"/>
      <c r="V977" s="5"/>
    </row>
    <row r="978" spans="3:22" ht="12.75" x14ac:dyDescent="0.2">
      <c r="C978" s="6"/>
      <c r="D978" s="7"/>
      <c r="F978" s="6"/>
      <c r="H978" s="29"/>
      <c r="I978" s="30"/>
      <c r="L978" s="5"/>
      <c r="T978" s="6"/>
      <c r="U978" s="7"/>
      <c r="V978" s="5"/>
    </row>
    <row r="979" spans="3:22" ht="12.75" x14ac:dyDescent="0.2">
      <c r="C979" s="6"/>
      <c r="D979" s="7"/>
      <c r="F979" s="6"/>
      <c r="H979" s="29"/>
      <c r="I979" s="30"/>
      <c r="L979" s="5"/>
      <c r="T979" s="6"/>
      <c r="U979" s="7"/>
      <c r="V979" s="5"/>
    </row>
    <row r="980" spans="3:22" ht="12.75" x14ac:dyDescent="0.2">
      <c r="C980" s="6"/>
      <c r="D980" s="7"/>
      <c r="F980" s="6"/>
      <c r="H980" s="29"/>
      <c r="I980" s="30"/>
      <c r="L980" s="5"/>
      <c r="T980" s="6"/>
      <c r="U980" s="7"/>
      <c r="V980" s="5"/>
    </row>
    <row r="981" spans="3:22" ht="12.75" x14ac:dyDescent="0.2">
      <c r="C981" s="6"/>
      <c r="D981" s="7"/>
      <c r="F981" s="6"/>
      <c r="H981" s="29"/>
      <c r="I981" s="30"/>
      <c r="L981" s="5"/>
      <c r="T981" s="6"/>
      <c r="U981" s="7"/>
      <c r="V981" s="5"/>
    </row>
    <row r="982" spans="3:22" ht="12.75" x14ac:dyDescent="0.2">
      <c r="C982" s="6"/>
      <c r="D982" s="7"/>
      <c r="F982" s="6"/>
      <c r="H982" s="29"/>
      <c r="I982" s="30"/>
      <c r="L982" s="5"/>
      <c r="T982" s="6"/>
      <c r="U982" s="7"/>
      <c r="V982" s="5"/>
    </row>
    <row r="983" spans="3:22" ht="12.75" x14ac:dyDescent="0.2">
      <c r="C983" s="6"/>
      <c r="D983" s="7"/>
      <c r="F983" s="6"/>
      <c r="H983" s="29"/>
      <c r="I983" s="30"/>
      <c r="L983" s="5"/>
      <c r="T983" s="6"/>
      <c r="U983" s="7"/>
      <c r="V983" s="5"/>
    </row>
    <row r="984" spans="3:22" ht="12.75" x14ac:dyDescent="0.2">
      <c r="C984" s="6"/>
      <c r="D984" s="7"/>
      <c r="F984" s="6"/>
      <c r="H984" s="29"/>
      <c r="I984" s="30"/>
      <c r="L984" s="5"/>
      <c r="T984" s="6"/>
      <c r="U984" s="7"/>
      <c r="V984" s="5"/>
    </row>
    <row r="985" spans="3:22" ht="12.75" x14ac:dyDescent="0.2">
      <c r="C985" s="6"/>
      <c r="D985" s="7"/>
      <c r="F985" s="6"/>
      <c r="H985" s="29"/>
      <c r="I985" s="30"/>
      <c r="L985" s="5"/>
      <c r="T985" s="6"/>
      <c r="U985" s="7"/>
      <c r="V985" s="5"/>
    </row>
    <row r="986" spans="3:22" ht="12.75" x14ac:dyDescent="0.2">
      <c r="C986" s="6"/>
      <c r="D986" s="7"/>
      <c r="F986" s="6"/>
      <c r="H986" s="29"/>
      <c r="I986" s="30"/>
      <c r="L986" s="5"/>
      <c r="T986" s="6"/>
      <c r="U986" s="7"/>
      <c r="V986" s="5"/>
    </row>
    <row r="987" spans="3:22" ht="12.75" x14ac:dyDescent="0.2">
      <c r="C987" s="6"/>
      <c r="D987" s="7"/>
      <c r="F987" s="6"/>
      <c r="H987" s="29"/>
      <c r="I987" s="30"/>
      <c r="L987" s="5"/>
      <c r="T987" s="6"/>
      <c r="U987" s="7"/>
      <c r="V987" s="5"/>
    </row>
    <row r="988" spans="3:22" ht="12.75" x14ac:dyDescent="0.2">
      <c r="C988" s="6"/>
      <c r="D988" s="7"/>
      <c r="F988" s="6"/>
      <c r="H988" s="29"/>
      <c r="I988" s="30"/>
      <c r="L988" s="5"/>
      <c r="T988" s="6"/>
      <c r="U988" s="7"/>
      <c r="V988" s="5"/>
    </row>
    <row r="989" spans="3:22" ht="12.75" x14ac:dyDescent="0.2">
      <c r="C989" s="6"/>
      <c r="D989" s="7"/>
      <c r="F989" s="6"/>
      <c r="H989" s="29"/>
      <c r="I989" s="30"/>
      <c r="L989" s="5"/>
      <c r="T989" s="6"/>
      <c r="U989" s="7"/>
      <c r="V989" s="5"/>
    </row>
    <row r="990" spans="3:22" ht="12.75" x14ac:dyDescent="0.2">
      <c r="C990" s="6"/>
      <c r="D990" s="7"/>
      <c r="F990" s="6"/>
      <c r="H990" s="29"/>
      <c r="I990" s="30"/>
      <c r="L990" s="5"/>
      <c r="T990" s="6"/>
      <c r="U990" s="7"/>
      <c r="V990" s="5"/>
    </row>
    <row r="991" spans="3:22" ht="12.75" x14ac:dyDescent="0.2">
      <c r="C991" s="6"/>
      <c r="D991" s="7"/>
      <c r="F991" s="6"/>
      <c r="H991" s="29"/>
      <c r="I991" s="30"/>
      <c r="L991" s="5"/>
      <c r="T991" s="6"/>
      <c r="U991" s="7"/>
      <c r="V991" s="5"/>
    </row>
    <row r="992" spans="3:22" ht="12.75" x14ac:dyDescent="0.2">
      <c r="C992" s="6"/>
      <c r="D992" s="7"/>
      <c r="F992" s="6"/>
      <c r="H992" s="29"/>
      <c r="I992" s="30"/>
      <c r="L992" s="5"/>
      <c r="T992" s="6"/>
      <c r="U992" s="7"/>
      <c r="V992" s="5"/>
    </row>
    <row r="993" spans="3:22" ht="12.75" x14ac:dyDescent="0.2">
      <c r="C993" s="6"/>
      <c r="D993" s="7"/>
      <c r="F993" s="6"/>
      <c r="H993" s="29"/>
      <c r="I993" s="30"/>
      <c r="L993" s="5"/>
      <c r="T993" s="6"/>
      <c r="U993" s="7"/>
      <c r="V993" s="5"/>
    </row>
    <row r="994" spans="3:22" ht="12.75" x14ac:dyDescent="0.2">
      <c r="C994" s="6"/>
      <c r="D994" s="7"/>
      <c r="F994" s="6"/>
      <c r="H994" s="29"/>
      <c r="I994" s="30"/>
      <c r="L994" s="5"/>
      <c r="T994" s="6"/>
      <c r="U994" s="7"/>
      <c r="V994" s="5"/>
    </row>
    <row r="995" spans="3:22" ht="12.75" x14ac:dyDescent="0.2">
      <c r="C995" s="6"/>
      <c r="D995" s="7"/>
      <c r="F995" s="6"/>
      <c r="H995" s="29"/>
      <c r="I995" s="30"/>
      <c r="L995" s="5"/>
      <c r="T995" s="6"/>
      <c r="U995" s="7"/>
      <c r="V995" s="5"/>
    </row>
    <row r="996" spans="3:22" ht="12.75" x14ac:dyDescent="0.2">
      <c r="C996" s="6"/>
      <c r="D996" s="7"/>
      <c r="F996" s="6"/>
      <c r="H996" s="29"/>
      <c r="I996" s="30"/>
      <c r="L996" s="5"/>
      <c r="T996" s="6"/>
      <c r="U996" s="7"/>
      <c r="V996" s="5"/>
    </row>
    <row r="997" spans="3:22" ht="12.75" x14ac:dyDescent="0.2">
      <c r="C997" s="6"/>
      <c r="D997" s="7"/>
      <c r="F997" s="6"/>
      <c r="H997" s="29"/>
      <c r="I997" s="30"/>
      <c r="L997" s="5"/>
      <c r="T997" s="6"/>
      <c r="U997" s="7"/>
      <c r="V997" s="5"/>
    </row>
    <row r="998" spans="3:22" ht="12.75" x14ac:dyDescent="0.2">
      <c r="C998" s="6"/>
      <c r="D998" s="7"/>
      <c r="F998" s="6"/>
      <c r="H998" s="29"/>
      <c r="I998" s="30"/>
      <c r="L998" s="5"/>
      <c r="T998" s="6"/>
      <c r="U998" s="7"/>
      <c r="V998" s="5"/>
    </row>
    <row r="999" spans="3:22" ht="12.75" x14ac:dyDescent="0.2">
      <c r="C999" s="6"/>
      <c r="D999" s="7"/>
      <c r="F999" s="6"/>
      <c r="H999" s="29"/>
      <c r="I999" s="30"/>
      <c r="L999" s="5"/>
      <c r="T999" s="6"/>
      <c r="U999" s="7"/>
      <c r="V999" s="5"/>
    </row>
    <row r="1000" spans="3:22" ht="12.75" x14ac:dyDescent="0.2">
      <c r="C1000" s="6"/>
      <c r="D1000" s="7"/>
      <c r="F1000" s="6"/>
      <c r="H1000" s="29"/>
      <c r="I1000" s="30"/>
      <c r="L1000" s="5"/>
      <c r="T1000" s="6"/>
      <c r="U1000" s="7"/>
      <c r="V1000" s="5"/>
    </row>
    <row r="1001" spans="3:22" ht="12.75" x14ac:dyDescent="0.2">
      <c r="C1001" s="6"/>
      <c r="D1001" s="7"/>
      <c r="F1001" s="6"/>
      <c r="H1001" s="29"/>
      <c r="I1001" s="30"/>
      <c r="L1001" s="5"/>
      <c r="T1001" s="6"/>
      <c r="U1001" s="7"/>
      <c r="V1001" s="5"/>
    </row>
    <row r="1002" spans="3:22" ht="12.75" x14ac:dyDescent="0.2">
      <c r="C1002" s="6"/>
      <c r="D1002" s="7"/>
      <c r="F1002" s="6"/>
      <c r="H1002" s="29"/>
      <c r="I1002" s="30"/>
      <c r="L1002" s="5"/>
      <c r="T1002" s="6"/>
      <c r="U1002" s="7"/>
      <c r="V1002" s="5"/>
    </row>
    <row r="1003" spans="3:22" ht="12.75" x14ac:dyDescent="0.2">
      <c r="C1003" s="6"/>
      <c r="D1003" s="7"/>
      <c r="F1003" s="6"/>
      <c r="H1003" s="29"/>
      <c r="I1003" s="30"/>
      <c r="L1003" s="5"/>
      <c r="T1003" s="6"/>
      <c r="U1003" s="7"/>
      <c r="V1003" s="5"/>
    </row>
    <row r="1004" spans="3:22" ht="12.75" x14ac:dyDescent="0.2">
      <c r="C1004" s="6"/>
      <c r="D1004" s="7"/>
      <c r="F1004" s="6"/>
      <c r="H1004" s="29"/>
      <c r="I1004" s="30"/>
      <c r="L1004" s="5"/>
      <c r="T1004" s="6"/>
      <c r="U1004" s="7"/>
      <c r="V1004" s="5"/>
    </row>
    <row r="1005" spans="3:22" ht="12.75" x14ac:dyDescent="0.2">
      <c r="C1005" s="6"/>
      <c r="D1005" s="7"/>
      <c r="F1005" s="6"/>
      <c r="H1005" s="29"/>
      <c r="I1005" s="30"/>
      <c r="L1005" s="5"/>
      <c r="T1005" s="6"/>
      <c r="U1005" s="7"/>
      <c r="V1005" s="5"/>
    </row>
    <row r="1006" spans="3:22" ht="12.75" x14ac:dyDescent="0.2">
      <c r="C1006" s="6"/>
      <c r="D1006" s="7"/>
      <c r="F1006" s="6"/>
      <c r="H1006" s="29"/>
      <c r="I1006" s="30"/>
      <c r="L1006" s="5"/>
      <c r="T1006" s="6"/>
      <c r="U1006" s="7"/>
      <c r="V1006" s="5"/>
    </row>
    <row r="1007" spans="3:22" ht="12.75" x14ac:dyDescent="0.2">
      <c r="C1007" s="6"/>
      <c r="D1007" s="7"/>
      <c r="F1007" s="6"/>
      <c r="H1007" s="29"/>
      <c r="I1007" s="30"/>
      <c r="L1007" s="5"/>
      <c r="T1007" s="6"/>
      <c r="U1007" s="7"/>
      <c r="V1007" s="5"/>
    </row>
    <row r="1008" spans="3:22" ht="12.75" x14ac:dyDescent="0.2">
      <c r="C1008" s="6"/>
      <c r="D1008" s="7"/>
      <c r="F1008" s="6"/>
      <c r="H1008" s="29"/>
      <c r="I1008" s="30"/>
      <c r="L1008" s="5"/>
      <c r="T1008" s="6"/>
      <c r="U1008" s="7"/>
      <c r="V1008" s="5"/>
    </row>
    <row r="1009" spans="3:22" ht="12.75" x14ac:dyDescent="0.2">
      <c r="C1009" s="6"/>
      <c r="D1009" s="7"/>
      <c r="F1009" s="6"/>
      <c r="H1009" s="29"/>
      <c r="I1009" s="30"/>
      <c r="L1009" s="5"/>
      <c r="T1009" s="6"/>
      <c r="U1009" s="7"/>
      <c r="V1009" s="5"/>
    </row>
    <row r="1010" spans="3:22" ht="12.75" x14ac:dyDescent="0.2">
      <c r="C1010" s="6"/>
      <c r="D1010" s="7"/>
      <c r="F1010" s="6"/>
      <c r="H1010" s="29"/>
      <c r="I1010" s="30"/>
      <c r="L1010" s="5"/>
      <c r="T1010" s="6"/>
      <c r="U1010" s="7"/>
      <c r="V1010" s="5"/>
    </row>
    <row r="1011" spans="3:22" ht="12.75" x14ac:dyDescent="0.2">
      <c r="C1011" s="6"/>
      <c r="D1011" s="7"/>
      <c r="F1011" s="6"/>
      <c r="H1011" s="29"/>
      <c r="I1011" s="30"/>
      <c r="L1011" s="5"/>
      <c r="T1011" s="6"/>
      <c r="U1011" s="7"/>
      <c r="V1011" s="5"/>
    </row>
  </sheetData>
  <mergeCells count="2">
    <mergeCell ref="A21:I28"/>
    <mergeCell ref="L21:U28"/>
  </mergeCells>
  <conditionalFormatting sqref="S6:S12 S14:S19">
    <cfRule type="colorScale" priority="5">
      <colorScale>
        <cfvo type="min"/>
        <cfvo type="percentile" val="50"/>
        <cfvo type="max"/>
        <color rgb="FF63BE7B"/>
        <color rgb="FFFFEB84"/>
        <color rgb="FFF8696B"/>
      </colorScale>
    </cfRule>
  </conditionalFormatting>
  <conditionalFormatting sqref="S13">
    <cfRule type="colorScale" priority="1">
      <colorScale>
        <cfvo type="min"/>
        <cfvo type="percentile" val="50"/>
        <cfvo type="max"/>
        <color rgb="FF63BE7B"/>
        <color rgb="FFFFEB84"/>
        <color rgb="FFF8696B"/>
      </colorScale>
    </cfRule>
  </conditionalFormatting>
  <conditionalFormatting sqref="Q13">
    <cfRule type="colorScale" priority="2">
      <colorScale>
        <cfvo type="min"/>
        <cfvo type="percentile" val="50"/>
        <cfvo type="max"/>
        <color rgb="FF63BE7B"/>
        <color rgb="FFFFEB84"/>
        <color rgb="FFF8696B"/>
      </colorScale>
    </cfRule>
  </conditionalFormatting>
  <conditionalFormatting sqref="Q6:Q12 Q14:Q19">
    <cfRule type="colorScale" priority="6">
      <colorScale>
        <cfvo type="min"/>
        <cfvo type="percentile" val="50"/>
        <cfvo type="max"/>
        <color rgb="FF63BE7B"/>
        <color rgb="FFFFEB84"/>
        <color rgb="FFF8696B"/>
      </colorScale>
    </cfRule>
  </conditionalFormatting>
  <conditionalFormatting sqref="T6:T19">
    <cfRule type="colorScale" priority="7">
      <colorScale>
        <cfvo type="min"/>
        <cfvo type="max"/>
        <color rgb="FFFCFCFF"/>
        <color rgb="FF63BE7B"/>
      </colorScale>
    </cfRule>
  </conditionalFormatting>
  <conditionalFormatting sqref="U6:U19">
    <cfRule type="colorScale" priority="8">
      <colorScale>
        <cfvo type="min"/>
        <cfvo type="percentile" val="50"/>
        <cfvo type="max"/>
        <color rgb="FF63BE7B"/>
        <color rgb="FFFFEB84"/>
        <color rgb="FFF8696B"/>
      </colorScale>
    </cfRule>
  </conditionalFormatting>
  <printOptions gridLines="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1C001-9594-42E4-8371-F6C035121602}">
  <sheetPr>
    <pageSetUpPr fitToPage="1"/>
  </sheetPr>
  <dimension ref="A1:AQ1010"/>
  <sheetViews>
    <sheetView workbookViewId="0">
      <selection activeCell="D13" sqref="D13"/>
    </sheetView>
  </sheetViews>
  <sheetFormatPr defaultColWidth="14.42578125" defaultRowHeight="15.75" customHeight="1" x14ac:dyDescent="0.2"/>
  <cols>
    <col min="1" max="1" width="6.7109375" style="48" customWidth="1"/>
    <col min="2" max="2" width="23.7109375" bestFit="1" customWidth="1"/>
    <col min="3" max="3" width="16.5703125" style="33" customWidth="1"/>
    <col min="4" max="4" width="9" customWidth="1"/>
    <col min="5" max="5" width="12.28515625" customWidth="1"/>
    <col min="6" max="6" width="12" customWidth="1"/>
    <col min="7" max="7" width="11.7109375" style="31" bestFit="1" customWidth="1"/>
    <col min="8" max="8" width="13" style="32" customWidth="1"/>
    <col min="9" max="9" width="13" style="31" customWidth="1"/>
    <col min="10" max="10" width="10.7109375" hidden="1" customWidth="1"/>
    <col min="11" max="11" width="19.42578125" bestFit="1" customWidth="1"/>
    <col min="12" max="12" width="11.42578125" customWidth="1"/>
    <col min="13" max="13" width="10.5703125" customWidth="1"/>
    <col min="14" max="14" width="9.5703125" customWidth="1"/>
    <col min="15" max="16" width="11.85546875" customWidth="1"/>
    <col min="17" max="17" width="11.85546875" style="22" customWidth="1"/>
    <col min="18" max="18" width="11.42578125" style="22" customWidth="1"/>
    <col min="19" max="19" width="11.28515625" hidden="1" customWidth="1"/>
    <col min="20" max="20" width="15.85546875" customWidth="1"/>
    <col min="21" max="21" width="10" customWidth="1"/>
    <col min="22" max="22" width="9.42578125" style="22" customWidth="1"/>
    <col min="23" max="23" width="10.42578125" customWidth="1"/>
    <col min="24" max="24" width="9.85546875" customWidth="1"/>
    <col min="25" max="25" width="17.5703125" customWidth="1"/>
  </cols>
  <sheetData>
    <row r="1" spans="1:43" ht="15.75" customHeight="1" x14ac:dyDescent="0.2">
      <c r="B1" s="11" t="s">
        <v>41</v>
      </c>
      <c r="C1" s="37">
        <v>0.06</v>
      </c>
      <c r="D1" s="3"/>
      <c r="E1" s="36" t="s">
        <v>30</v>
      </c>
      <c r="F1" s="29">
        <f>SUM(D7:D18)</f>
        <v>128.41666666666669</v>
      </c>
      <c r="G1" s="26" t="s">
        <v>0</v>
      </c>
      <c r="H1" s="4"/>
      <c r="I1" s="1"/>
      <c r="J1" s="1"/>
      <c r="L1" s="5"/>
      <c r="P1" s="22"/>
      <c r="R1"/>
      <c r="T1" s="6"/>
      <c r="U1" s="5"/>
      <c r="V1" s="7"/>
    </row>
    <row r="2" spans="1:43" ht="15.75" customHeight="1" x14ac:dyDescent="0.2">
      <c r="A2" s="8"/>
      <c r="B2" s="40" t="s">
        <v>45</v>
      </c>
      <c r="C2" s="38">
        <v>32.200000000000003</v>
      </c>
      <c r="D2" s="10" t="s">
        <v>13</v>
      </c>
      <c r="E2" s="36" t="s">
        <v>32</v>
      </c>
      <c r="F2" s="9">
        <f>SUM(N7:N18)</f>
        <v>9.5641962708210251</v>
      </c>
      <c r="G2" s="27" t="s">
        <v>33</v>
      </c>
      <c r="H2" s="9"/>
      <c r="I2" s="8"/>
      <c r="J2" s="8"/>
      <c r="K2" s="8"/>
      <c r="L2" s="9"/>
      <c r="M2" s="9"/>
      <c r="N2" s="8"/>
      <c r="O2" s="8"/>
      <c r="P2" s="10"/>
      <c r="Q2" s="9"/>
      <c r="R2" s="11"/>
      <c r="S2" s="8"/>
      <c r="T2" s="8"/>
      <c r="U2" s="8"/>
      <c r="V2" s="8"/>
      <c r="W2" s="8"/>
      <c r="X2" s="8"/>
      <c r="Y2" s="8"/>
      <c r="Z2" s="8"/>
      <c r="AA2" s="8"/>
      <c r="AB2" s="8"/>
      <c r="AC2" s="8"/>
      <c r="AD2" s="8"/>
      <c r="AE2" s="8"/>
      <c r="AF2" s="8"/>
      <c r="AG2" s="8"/>
      <c r="AH2" s="8"/>
      <c r="AI2" s="8"/>
      <c r="AJ2" s="8"/>
      <c r="AK2" s="8"/>
      <c r="AL2" s="8"/>
      <c r="AM2" s="8"/>
      <c r="AN2" s="8"/>
    </row>
    <row r="3" spans="1:43" ht="15.75" customHeight="1" x14ac:dyDescent="0.2">
      <c r="A3" s="12"/>
      <c r="B3" s="17" t="s">
        <v>46</v>
      </c>
      <c r="C3" s="39">
        <v>310</v>
      </c>
      <c r="D3" s="14" t="s">
        <v>42</v>
      </c>
      <c r="E3" s="28"/>
      <c r="F3" s="28"/>
      <c r="G3" s="28"/>
      <c r="H3" s="13"/>
      <c r="I3" s="12"/>
      <c r="J3" s="12"/>
      <c r="K3" s="12"/>
      <c r="L3" s="13"/>
      <c r="M3" s="13"/>
      <c r="N3" s="12"/>
      <c r="O3" s="12"/>
      <c r="P3" s="14"/>
      <c r="Q3" s="13"/>
      <c r="R3" s="15"/>
      <c r="S3" s="12"/>
      <c r="T3" s="12"/>
      <c r="U3" s="12"/>
      <c r="V3" s="12"/>
      <c r="W3" s="12"/>
      <c r="X3" s="12"/>
      <c r="Y3" s="12"/>
      <c r="Z3" s="12"/>
      <c r="AA3" s="12"/>
      <c r="AB3" s="12"/>
      <c r="AC3" s="12"/>
      <c r="AD3" s="12"/>
      <c r="AE3" s="12"/>
      <c r="AF3" s="12"/>
      <c r="AG3" s="12"/>
      <c r="AH3" s="12"/>
      <c r="AI3" s="12"/>
      <c r="AJ3" s="12"/>
      <c r="AK3" s="12"/>
      <c r="AL3" s="12"/>
      <c r="AM3" s="12"/>
      <c r="AN3" s="12"/>
    </row>
    <row r="4" spans="1:43" ht="15.75" customHeight="1" x14ac:dyDescent="0.2">
      <c r="A4" s="12"/>
      <c r="B4" s="17" t="s">
        <v>47</v>
      </c>
      <c r="C4" s="50">
        <f>C3/C2</f>
        <v>9.6273291925465827</v>
      </c>
      <c r="D4" s="18" t="s">
        <v>16</v>
      </c>
      <c r="E4" s="28"/>
      <c r="F4" s="28"/>
      <c r="G4" s="28"/>
      <c r="H4" s="12"/>
      <c r="I4" s="12"/>
      <c r="J4" s="12"/>
      <c r="K4" s="12"/>
      <c r="L4" s="13"/>
      <c r="M4" s="13"/>
      <c r="N4" s="12"/>
      <c r="O4" s="14"/>
      <c r="P4" s="15"/>
      <c r="Q4" s="13"/>
      <c r="R4" s="12"/>
      <c r="S4" s="12"/>
      <c r="T4" s="12"/>
      <c r="U4" s="12"/>
      <c r="V4" s="12"/>
      <c r="W4" s="12"/>
      <c r="X4" s="12"/>
      <c r="Y4" s="12"/>
      <c r="Z4" s="12"/>
      <c r="AA4" s="12"/>
      <c r="AB4" s="12"/>
      <c r="AC4" s="12"/>
      <c r="AD4" s="12"/>
      <c r="AE4" s="12"/>
      <c r="AF4" s="12"/>
      <c r="AG4" s="12"/>
      <c r="AH4" s="12"/>
      <c r="AI4" s="12"/>
      <c r="AJ4" s="12"/>
      <c r="AK4" s="12"/>
      <c r="AL4" s="12"/>
      <c r="AM4" s="12"/>
    </row>
    <row r="5" spans="1:43" ht="15.75" customHeight="1" x14ac:dyDescent="0.2">
      <c r="A5" s="12"/>
      <c r="B5" s="17"/>
      <c r="C5" s="50"/>
      <c r="D5" s="18"/>
      <c r="E5" s="28"/>
      <c r="F5" s="28"/>
      <c r="G5" s="28"/>
      <c r="H5" s="13"/>
      <c r="I5" s="12"/>
      <c r="J5" s="12"/>
      <c r="K5" s="13"/>
      <c r="L5" s="12"/>
      <c r="M5" s="12"/>
      <c r="N5" s="12"/>
      <c r="O5" s="12"/>
      <c r="P5" s="13"/>
      <c r="Q5" s="13"/>
      <c r="R5" s="12"/>
      <c r="S5" s="14"/>
      <c r="T5" s="15"/>
      <c r="U5" s="13"/>
      <c r="V5" s="12"/>
      <c r="W5" s="12"/>
      <c r="X5" s="12"/>
      <c r="Y5" s="12"/>
      <c r="Z5" s="12"/>
      <c r="AA5" s="12"/>
      <c r="AB5" s="12"/>
      <c r="AC5" s="12"/>
      <c r="AD5" s="12"/>
      <c r="AE5" s="12"/>
      <c r="AF5" s="12"/>
      <c r="AG5" s="12"/>
      <c r="AH5" s="12"/>
      <c r="AI5" s="12"/>
      <c r="AJ5" s="12"/>
      <c r="AK5" s="12"/>
      <c r="AL5" s="12"/>
      <c r="AM5" s="12"/>
      <c r="AN5" s="12"/>
      <c r="AO5" s="12"/>
      <c r="AP5" s="12"/>
      <c r="AQ5" s="12"/>
    </row>
    <row r="6" spans="1:43" s="47" customFormat="1" ht="40.5" customHeight="1" x14ac:dyDescent="0.2">
      <c r="A6" s="41"/>
      <c r="B6" s="42" t="s">
        <v>1</v>
      </c>
      <c r="C6" s="43" t="s">
        <v>2</v>
      </c>
      <c r="D6" s="43" t="s">
        <v>14</v>
      </c>
      <c r="E6" s="42" t="s">
        <v>19</v>
      </c>
      <c r="F6" s="44" t="s">
        <v>20</v>
      </c>
      <c r="G6" s="45" t="s">
        <v>15</v>
      </c>
      <c r="H6" s="45" t="s">
        <v>40</v>
      </c>
      <c r="I6" s="45" t="s">
        <v>29</v>
      </c>
      <c r="J6" s="41" t="s">
        <v>17</v>
      </c>
      <c r="K6" s="41" t="s">
        <v>39</v>
      </c>
      <c r="L6" s="41" t="s">
        <v>18</v>
      </c>
      <c r="M6" s="41" t="s">
        <v>3</v>
      </c>
      <c r="N6" s="41" t="s">
        <v>31</v>
      </c>
      <c r="O6" s="41" t="s">
        <v>21</v>
      </c>
      <c r="P6" s="46" t="s">
        <v>4</v>
      </c>
      <c r="Q6" s="46" t="s">
        <v>5</v>
      </c>
      <c r="R6" s="41" t="s">
        <v>27</v>
      </c>
      <c r="S6" s="41" t="s">
        <v>26</v>
      </c>
      <c r="T6" s="41" t="s">
        <v>23</v>
      </c>
      <c r="U6" s="46" t="s">
        <v>22</v>
      </c>
      <c r="V6" s="41"/>
      <c r="W6" s="41"/>
      <c r="X6" s="41"/>
      <c r="Y6" s="41"/>
      <c r="Z6" s="41"/>
      <c r="AA6" s="41"/>
      <c r="AB6" s="41"/>
      <c r="AC6" s="41"/>
      <c r="AD6" s="41"/>
      <c r="AE6" s="41"/>
      <c r="AF6" s="41"/>
      <c r="AG6" s="41"/>
      <c r="AH6" s="41"/>
      <c r="AI6" s="41"/>
      <c r="AJ6" s="41"/>
      <c r="AK6" s="41"/>
      <c r="AL6" s="41"/>
      <c r="AM6" s="41"/>
    </row>
    <row r="7" spans="1:43" ht="15.75" customHeight="1" x14ac:dyDescent="0.2">
      <c r="A7" s="49">
        <v>1</v>
      </c>
      <c r="B7" s="53" t="s">
        <v>6</v>
      </c>
      <c r="C7" s="21">
        <v>8</v>
      </c>
      <c r="D7" s="34">
        <v>0</v>
      </c>
      <c r="E7" s="21">
        <v>-5.66</v>
      </c>
      <c r="F7" s="34">
        <v>1000</v>
      </c>
      <c r="G7" s="29">
        <f>$C$4*$C$2*(C7-MIN(C$7:C$22))</f>
        <v>3100</v>
      </c>
      <c r="H7" s="29">
        <v>0</v>
      </c>
      <c r="I7" s="29">
        <f>G7+H7</f>
        <v>3100</v>
      </c>
      <c r="J7" s="8">
        <v>0</v>
      </c>
      <c r="K7" s="8" t="str">
        <f>ROUND(J7,0)&amp;" lb-ft - "&amp;ROUND(J7*100/I$7,1)&amp;"%"</f>
        <v>0 lb-ft - 0%</v>
      </c>
      <c r="L7" s="9">
        <f>(2*H7/$C$4)^0.5</f>
        <v>0</v>
      </c>
      <c r="M7" s="23">
        <f>L7*2.237</f>
        <v>0</v>
      </c>
      <c r="N7" s="10"/>
      <c r="O7" s="10">
        <v>0</v>
      </c>
      <c r="P7" s="9">
        <v>0</v>
      </c>
      <c r="Q7" s="23">
        <f t="shared" ref="Q7:Q17" si="0">P7+1</f>
        <v>1</v>
      </c>
      <c r="R7" s="10">
        <f t="shared" ref="R7:R18" si="1">$C$4*L7^2/F7</f>
        <v>0</v>
      </c>
      <c r="S7" s="10">
        <f t="shared" ref="S7:S13" si="2">R7/($C$2*$C$4)</f>
        <v>0</v>
      </c>
      <c r="T7" s="10">
        <f t="shared" ref="T7:T18" si="3">ATAN(L7^2/$C$2/F7)*180/PI()</f>
        <v>0</v>
      </c>
      <c r="U7" s="25">
        <f t="shared" ref="U7:U13" si="4">SQRT(Q7^2+(R7/($C$4*$C$2))^2)</f>
        <v>1</v>
      </c>
      <c r="V7"/>
    </row>
    <row r="8" spans="1:43" ht="15.75" customHeight="1" x14ac:dyDescent="0.2">
      <c r="A8" s="49">
        <v>2</v>
      </c>
      <c r="B8" s="53" t="s">
        <v>24</v>
      </c>
      <c r="C8" s="21">
        <v>0.25</v>
      </c>
      <c r="D8" s="34">
        <f>246/12</f>
        <v>20.5</v>
      </c>
      <c r="E8" s="21">
        <v>9</v>
      </c>
      <c r="F8" s="34">
        <v>10</v>
      </c>
      <c r="G8" s="29">
        <f>$C$4*$C$2*(C8-MIN(C$7:C$22))</f>
        <v>697.5</v>
      </c>
      <c r="H8" s="29">
        <f>I8-G8</f>
        <v>2021.1999999999998</v>
      </c>
      <c r="I8" s="29">
        <f>I7-J8</f>
        <v>2718.7</v>
      </c>
      <c r="J8" s="10">
        <f>D8*$C$1*$C$4*$C$2</f>
        <v>381.29999999999995</v>
      </c>
      <c r="K8" s="8" t="str">
        <f>ROUND(J8,0)&amp;" lb-ft - "&amp;ROUND(J8*100/I$7,1)&amp;"%"</f>
        <v>381 lb-ft - 12.3%</v>
      </c>
      <c r="L8" s="9">
        <f t="shared" ref="L8:L18" si="5">(2*H8/$C$4)^0.5</f>
        <v>20.491168829522636</v>
      </c>
      <c r="M8" s="23">
        <f t="shared" ref="M8:M18" si="6">L8*60/88</f>
        <v>13.971251474674524</v>
      </c>
      <c r="N8" s="9">
        <f t="shared" ref="N8:N13" si="7">2*D8/(L8+L7)</f>
        <v>2.0008619489254942</v>
      </c>
      <c r="O8" s="10">
        <f t="shared" ref="O8:O18" si="8">$C$4*L8^2/E8</f>
        <v>449.15555555555551</v>
      </c>
      <c r="P8" s="9">
        <f t="shared" ref="P8:P13" si="9">O8/$C$4/$C$2</f>
        <v>1.4488888888888889</v>
      </c>
      <c r="Q8" s="23">
        <f t="shared" si="0"/>
        <v>2.4488888888888889</v>
      </c>
      <c r="R8" s="10">
        <f t="shared" si="1"/>
        <v>404.23999999999995</v>
      </c>
      <c r="S8" s="10">
        <f t="shared" si="2"/>
        <v>1.3039999999999998</v>
      </c>
      <c r="T8" s="10">
        <f t="shared" si="3"/>
        <v>52.51644171626949</v>
      </c>
      <c r="U8" s="25">
        <f t="shared" si="4"/>
        <v>2.7744319761211407</v>
      </c>
      <c r="V8"/>
    </row>
    <row r="9" spans="1:43" ht="15.75" customHeight="1" x14ac:dyDescent="0.2">
      <c r="A9" s="49">
        <v>2</v>
      </c>
      <c r="B9" s="54" t="s">
        <v>34</v>
      </c>
      <c r="C9" s="21">
        <v>4.75</v>
      </c>
      <c r="D9" s="34">
        <f>162/12</f>
        <v>13.5</v>
      </c>
      <c r="E9" s="21">
        <v>-5.66</v>
      </c>
      <c r="F9" s="34">
        <v>1000</v>
      </c>
      <c r="G9" s="29">
        <f>$C$4*$C$2*(C9-MIN(C$7:C$22))</f>
        <v>2092.5</v>
      </c>
      <c r="H9" s="29">
        <f t="shared" ref="H9:H18" si="10">I9-G9</f>
        <v>375.09999999999991</v>
      </c>
      <c r="I9" s="29">
        <f t="shared" ref="I9:I18" si="11">I8-J9</f>
        <v>2467.6</v>
      </c>
      <c r="J9" s="10">
        <f t="shared" ref="J9:J18" si="12">D9*$C$1*$C$4*$C$2</f>
        <v>251.1</v>
      </c>
      <c r="K9" s="8" t="str">
        <f t="shared" ref="K9:K18" si="13">ROUND(J9,0)&amp;" lb-ft - "&amp;ROUND(J9*100/I$7,1)&amp;"%"</f>
        <v>251 lb-ft - 8.1%</v>
      </c>
      <c r="L9" s="9">
        <f t="shared" si="5"/>
        <v>8.8274571650051072</v>
      </c>
      <c r="M9" s="23">
        <f t="shared" si="6"/>
        <v>6.0187207943216636</v>
      </c>
      <c r="N9" s="9">
        <f t="shared" si="7"/>
        <v>0.92091628049143537</v>
      </c>
      <c r="O9" s="10">
        <f t="shared" si="8"/>
        <v>-132.54416961130741</v>
      </c>
      <c r="P9" s="9">
        <f t="shared" si="9"/>
        <v>-0.42756183745583037</v>
      </c>
      <c r="Q9" s="24">
        <f>P9+1</f>
        <v>0.57243816254416968</v>
      </c>
      <c r="R9" s="10">
        <f t="shared" si="1"/>
        <v>0.75019999999999998</v>
      </c>
      <c r="S9" s="10">
        <f t="shared" si="2"/>
        <v>2.4199999999999998E-3</v>
      </c>
      <c r="T9" s="10">
        <f t="shared" si="3"/>
        <v>0.13865551574802779</v>
      </c>
      <c r="U9" s="25">
        <f t="shared" si="4"/>
        <v>0.57244327783366034</v>
      </c>
      <c r="V9"/>
    </row>
    <row r="10" spans="1:43" ht="15.75" customHeight="1" x14ac:dyDescent="0.2">
      <c r="A10" s="49">
        <v>4</v>
      </c>
      <c r="B10" s="53" t="s">
        <v>25</v>
      </c>
      <c r="C10" s="21">
        <v>0</v>
      </c>
      <c r="D10" s="34">
        <f>209/12</f>
        <v>17.416666666666668</v>
      </c>
      <c r="E10" s="21">
        <v>8</v>
      </c>
      <c r="F10" s="34">
        <v>1000</v>
      </c>
      <c r="G10" s="29">
        <f>$C$4*$C$2*(C10-MIN(C$7:C$22))</f>
        <v>620</v>
      </c>
      <c r="H10" s="29">
        <f t="shared" si="10"/>
        <v>1523.65</v>
      </c>
      <c r="I10" s="29">
        <f t="shared" si="11"/>
        <v>2143.65</v>
      </c>
      <c r="J10" s="10">
        <f t="shared" si="12"/>
        <v>323.95</v>
      </c>
      <c r="K10" s="8" t="str">
        <f t="shared" si="13"/>
        <v>324 lb-ft - 10.5%</v>
      </c>
      <c r="L10" s="9">
        <f t="shared" si="5"/>
        <v>17.791177588906251</v>
      </c>
      <c r="M10" s="23">
        <f t="shared" si="6"/>
        <v>12.130348356072444</v>
      </c>
      <c r="N10" s="9">
        <f t="shared" si="7"/>
        <v>1.3086070587528875</v>
      </c>
      <c r="O10" s="10">
        <f t="shared" si="8"/>
        <v>380.91250000000002</v>
      </c>
      <c r="P10" s="9">
        <f t="shared" si="9"/>
        <v>1.2287500000000002</v>
      </c>
      <c r="Q10" s="23">
        <f t="shared" si="0"/>
        <v>2.2287500000000002</v>
      </c>
      <c r="R10" s="10">
        <f t="shared" si="1"/>
        <v>3.0473000000000003</v>
      </c>
      <c r="S10" s="10">
        <f t="shared" si="2"/>
        <v>9.8300000000000019E-3</v>
      </c>
      <c r="T10" s="10">
        <f t="shared" si="3"/>
        <v>0.56319937263572717</v>
      </c>
      <c r="U10" s="25">
        <f t="shared" si="4"/>
        <v>2.2287716777184694</v>
      </c>
      <c r="V10"/>
    </row>
    <row r="11" spans="1:43" ht="15.75" customHeight="1" x14ac:dyDescent="0.2">
      <c r="A11" s="49">
        <v>5</v>
      </c>
      <c r="B11" s="54" t="s">
        <v>28</v>
      </c>
      <c r="C11" s="21">
        <v>1</v>
      </c>
      <c r="D11" s="34">
        <f>88/12</f>
        <v>7.333333333333333</v>
      </c>
      <c r="E11" s="21">
        <v>-5.66</v>
      </c>
      <c r="F11" s="34">
        <v>1000</v>
      </c>
      <c r="G11" s="29">
        <f>$C$4*$C$2*(C11-MIN(C$7:C$22))</f>
        <v>930</v>
      </c>
      <c r="H11" s="29">
        <f t="shared" si="10"/>
        <v>1077.25</v>
      </c>
      <c r="I11" s="29">
        <f t="shared" si="11"/>
        <v>2007.25</v>
      </c>
      <c r="J11" s="10">
        <f t="shared" si="12"/>
        <v>136.39999999999998</v>
      </c>
      <c r="K11" s="8" t="str">
        <f t="shared" si="13"/>
        <v>136 lb-ft - 4.4%</v>
      </c>
      <c r="L11" s="9">
        <f t="shared" si="5"/>
        <v>14.959612294441325</v>
      </c>
      <c r="M11" s="23">
        <f t="shared" si="6"/>
        <v>10.199735655300904</v>
      </c>
      <c r="N11" s="9">
        <f t="shared" si="7"/>
        <v>0.44782634919361314</v>
      </c>
      <c r="O11" s="10">
        <f t="shared" si="8"/>
        <v>-380.65371024734981</v>
      </c>
      <c r="P11" s="9">
        <f t="shared" si="9"/>
        <v>-1.2279151943462896</v>
      </c>
      <c r="Q11" s="23">
        <f t="shared" si="0"/>
        <v>-0.2279151943462896</v>
      </c>
      <c r="R11" s="10">
        <f t="shared" si="1"/>
        <v>2.1545000000000001</v>
      </c>
      <c r="S11" s="10">
        <f t="shared" si="2"/>
        <v>6.9500000000000004E-3</v>
      </c>
      <c r="T11" s="10">
        <f t="shared" si="3"/>
        <v>0.39819925635864234</v>
      </c>
      <c r="U11" s="25">
        <f t="shared" si="4"/>
        <v>0.22802113567366283</v>
      </c>
      <c r="V11"/>
    </row>
    <row r="12" spans="1:43" ht="15.75" customHeight="1" x14ac:dyDescent="0.2">
      <c r="A12" s="49">
        <v>6</v>
      </c>
      <c r="B12" s="53" t="s">
        <v>35</v>
      </c>
      <c r="C12" s="21">
        <v>0</v>
      </c>
      <c r="D12" s="34">
        <v>8</v>
      </c>
      <c r="E12" s="21">
        <v>8</v>
      </c>
      <c r="F12" s="34">
        <v>1000</v>
      </c>
      <c r="G12" s="29">
        <f>$C$4*$C$2*(C12-MIN(C$7:C$22))</f>
        <v>620</v>
      </c>
      <c r="H12" s="29">
        <f t="shared" si="10"/>
        <v>1238.45</v>
      </c>
      <c r="I12" s="29">
        <f t="shared" si="11"/>
        <v>1858.45</v>
      </c>
      <c r="J12" s="10">
        <f t="shared" si="12"/>
        <v>148.79999999999998</v>
      </c>
      <c r="K12" s="8" t="str">
        <f t="shared" si="13"/>
        <v>149 lb-ft - 4.8%</v>
      </c>
      <c r="L12" s="9">
        <f t="shared" si="5"/>
        <v>16.039887780156072</v>
      </c>
      <c r="M12" s="23">
        <f t="shared" si="6"/>
        <v>10.936287122833685</v>
      </c>
      <c r="N12" s="9">
        <f t="shared" si="7"/>
        <v>0.51613735581210973</v>
      </c>
      <c r="O12" s="10">
        <f t="shared" si="8"/>
        <v>309.61250000000007</v>
      </c>
      <c r="P12" s="9">
        <f t="shared" si="9"/>
        <v>0.99875000000000025</v>
      </c>
      <c r="Q12" s="23">
        <f t="shared" si="0"/>
        <v>1.9987500000000002</v>
      </c>
      <c r="R12" s="10">
        <f t="shared" si="1"/>
        <v>2.4769000000000005</v>
      </c>
      <c r="S12" s="10">
        <f t="shared" si="2"/>
        <v>7.9900000000000023E-3</v>
      </c>
      <c r="T12" s="10">
        <f t="shared" si="3"/>
        <v>0.4577835368264413</v>
      </c>
      <c r="U12" s="25">
        <f t="shared" si="4"/>
        <v>1.9987659699424545</v>
      </c>
      <c r="V12"/>
    </row>
    <row r="13" spans="1:43" ht="15.75" customHeight="1" x14ac:dyDescent="0.2">
      <c r="A13" s="49">
        <v>7</v>
      </c>
      <c r="B13" s="54" t="s">
        <v>36</v>
      </c>
      <c r="C13" s="21">
        <v>0.5</v>
      </c>
      <c r="D13" s="34">
        <v>8</v>
      </c>
      <c r="E13" s="21">
        <v>-5.66</v>
      </c>
      <c r="F13" s="34">
        <v>1000</v>
      </c>
      <c r="G13" s="29">
        <f>$C$4*$C$2*(C13-MIN(C$7:C$22))</f>
        <v>775</v>
      </c>
      <c r="H13" s="29">
        <f t="shared" si="10"/>
        <v>934.65000000000009</v>
      </c>
      <c r="I13" s="29">
        <f t="shared" si="11"/>
        <v>1709.65</v>
      </c>
      <c r="J13" s="10">
        <f t="shared" si="12"/>
        <v>148.79999999999998</v>
      </c>
      <c r="K13" s="8" t="str">
        <f t="shared" si="13"/>
        <v>149 lb-ft - 4.8%</v>
      </c>
      <c r="L13" s="9">
        <f t="shared" si="5"/>
        <v>13.934346055699924</v>
      </c>
      <c r="M13" s="23">
        <f t="shared" si="6"/>
        <v>9.5006904925226756</v>
      </c>
      <c r="N13" s="9">
        <f t="shared" si="7"/>
        <v>0.53379179223124507</v>
      </c>
      <c r="O13" s="10">
        <f t="shared" si="8"/>
        <v>-330.26501766784452</v>
      </c>
      <c r="P13" s="9">
        <f t="shared" si="9"/>
        <v>-1.0653710247349824</v>
      </c>
      <c r="Q13" s="23">
        <f t="shared" si="0"/>
        <v>-6.5371024734982353E-2</v>
      </c>
      <c r="R13" s="10">
        <f t="shared" si="1"/>
        <v>1.8693</v>
      </c>
      <c r="S13" s="10">
        <f t="shared" si="2"/>
        <v>6.0299999999999998E-3</v>
      </c>
      <c r="T13" s="10">
        <f t="shared" si="3"/>
        <v>0.34548936306976086</v>
      </c>
      <c r="U13" s="25">
        <f t="shared" si="4"/>
        <v>6.5648547393690859E-2</v>
      </c>
      <c r="V13"/>
    </row>
    <row r="14" spans="1:43" ht="15.75" customHeight="1" x14ac:dyDescent="0.2">
      <c r="A14" s="49">
        <v>8</v>
      </c>
      <c r="B14" s="53" t="s">
        <v>37</v>
      </c>
      <c r="C14" s="21">
        <v>-1</v>
      </c>
      <c r="D14" s="34">
        <v>8</v>
      </c>
      <c r="E14" s="21">
        <v>1000</v>
      </c>
      <c r="F14" s="34">
        <v>8.41</v>
      </c>
      <c r="G14" s="29">
        <f>$C$4*$C$2*(C14-MIN(C$7:C$22))</f>
        <v>310</v>
      </c>
      <c r="H14" s="29">
        <f t="shared" si="10"/>
        <v>1250.8500000000001</v>
      </c>
      <c r="I14" s="29">
        <f t="shared" si="11"/>
        <v>1560.8500000000001</v>
      </c>
      <c r="J14" s="10">
        <f t="shared" si="12"/>
        <v>148.79999999999998</v>
      </c>
      <c r="K14" s="8" t="str">
        <f t="shared" si="13"/>
        <v>149 lb-ft - 4.8%</v>
      </c>
      <c r="L14" s="9">
        <f t="shared" si="5"/>
        <v>16.119987593047338</v>
      </c>
      <c r="M14" s="23">
        <f t="shared" ref="M14" si="14">L14*60/88</f>
        <v>10.990900631623184</v>
      </c>
      <c r="N14" s="9">
        <f>2*D14/(L14+L12)</f>
        <v>0.49751436578425584</v>
      </c>
      <c r="O14" s="10">
        <f t="shared" si="8"/>
        <v>2.5017000000000009</v>
      </c>
      <c r="P14" s="9">
        <f t="shared" ref="P14:P18" si="15">O14/$C$4/$C$2</f>
        <v>8.0700000000000043E-3</v>
      </c>
      <c r="Q14" s="23">
        <f t="shared" ref="Q14" si="16">P14+1</f>
        <v>1.00807</v>
      </c>
      <c r="R14" s="10">
        <f t="shared" si="1"/>
        <v>297.46730083234252</v>
      </c>
      <c r="S14" s="10">
        <f t="shared" ref="S14" si="17">R14/($C$2*$C$4)</f>
        <v>0.95957193816884678</v>
      </c>
      <c r="T14" s="10">
        <f t="shared" si="3"/>
        <v>43.818094549074132</v>
      </c>
      <c r="U14" s="25">
        <f t="shared" ref="U14" si="18">SQRT(Q14^2+(R14/($C$4*$C$2))^2)</f>
        <v>1.3917555207079717</v>
      </c>
      <c r="V14"/>
    </row>
    <row r="15" spans="1:43" ht="15.75" customHeight="1" x14ac:dyDescent="0.2">
      <c r="A15" s="49">
        <v>8</v>
      </c>
      <c r="B15" s="53" t="s">
        <v>38</v>
      </c>
      <c r="C15" s="21">
        <v>-1.5</v>
      </c>
      <c r="D15" s="34">
        <f>14*16/12</f>
        <v>18.666666666666668</v>
      </c>
      <c r="E15" s="21">
        <v>1000</v>
      </c>
      <c r="F15" s="34">
        <v>8.41</v>
      </c>
      <c r="G15" s="29">
        <f>$C$4*$C$2*(C15-MIN(C$7:C$22))</f>
        <v>155</v>
      </c>
      <c r="H15" s="29">
        <f t="shared" si="10"/>
        <v>1058.6500000000001</v>
      </c>
      <c r="I15" s="29">
        <f t="shared" si="11"/>
        <v>1213.6500000000001</v>
      </c>
      <c r="J15" s="10">
        <f t="shared" si="12"/>
        <v>347.20000000000005</v>
      </c>
      <c r="K15" s="8" t="str">
        <f t="shared" si="13"/>
        <v>347 lb-ft - 11.2%</v>
      </c>
      <c r="L15" s="9">
        <f t="shared" si="5"/>
        <v>14.829902224896832</v>
      </c>
      <c r="M15" s="23">
        <f t="shared" si="6"/>
        <v>10.111296971520567</v>
      </c>
      <c r="N15" s="9">
        <f>2*D15/(L15+L13)</f>
        <v>1.2979074915897229</v>
      </c>
      <c r="O15" s="10">
        <f t="shared" si="8"/>
        <v>2.1172999999999997</v>
      </c>
      <c r="P15" s="9">
        <f t="shared" si="15"/>
        <v>6.8300000000000001E-3</v>
      </c>
      <c r="Q15" s="23">
        <f t="shared" si="0"/>
        <v>1.0068299999999999</v>
      </c>
      <c r="R15" s="10">
        <f t="shared" si="1"/>
        <v>251.75980975029722</v>
      </c>
      <c r="S15" s="10">
        <f>R15/($C$2*$C$4)</f>
        <v>0.81212841854934592</v>
      </c>
      <c r="T15" s="10">
        <f t="shared" si="3"/>
        <v>39.08103243031816</v>
      </c>
      <c r="U15" s="25">
        <f>SQRT(Q15^2+(R15/($C$4*$C$2))^2)</f>
        <v>1.2935452126290219</v>
      </c>
      <c r="V15"/>
    </row>
    <row r="16" spans="1:43" ht="15.75" customHeight="1" x14ac:dyDescent="0.2">
      <c r="A16" s="49">
        <v>9</v>
      </c>
      <c r="B16" s="53" t="s">
        <v>48</v>
      </c>
      <c r="C16" s="21">
        <v>-2</v>
      </c>
      <c r="D16" s="34">
        <v>9</v>
      </c>
      <c r="E16" s="21">
        <v>1000</v>
      </c>
      <c r="F16" s="34">
        <v>1000</v>
      </c>
      <c r="G16" s="29">
        <f>$C$4*$C$2*(C16-MIN(C$7:C$22))</f>
        <v>0</v>
      </c>
      <c r="H16" s="29">
        <f t="shared" si="10"/>
        <v>1046.25</v>
      </c>
      <c r="I16" s="29">
        <f t="shared" si="11"/>
        <v>1046.25</v>
      </c>
      <c r="J16" s="10">
        <f t="shared" si="12"/>
        <v>167.4</v>
      </c>
      <c r="K16" s="8" t="str">
        <f t="shared" si="13"/>
        <v>167 lb-ft - 5.4%</v>
      </c>
      <c r="L16" s="9">
        <f t="shared" si="5"/>
        <v>14.742794850366739</v>
      </c>
      <c r="M16" s="23">
        <f t="shared" si="6"/>
        <v>10.051905579795504</v>
      </c>
      <c r="N16" s="9">
        <f>2*D16/(L16+L15)</f>
        <v>0.608669542523949</v>
      </c>
      <c r="O16" s="10">
        <f t="shared" si="8"/>
        <v>2.0924999999999998</v>
      </c>
      <c r="P16" s="9">
        <f t="shared" si="15"/>
        <v>6.7499999999999999E-3</v>
      </c>
      <c r="Q16" s="23">
        <f t="shared" si="0"/>
        <v>1.00675</v>
      </c>
      <c r="R16" s="10">
        <f t="shared" si="1"/>
        <v>2.0924999999999998</v>
      </c>
      <c r="S16" s="10">
        <f>R16/($C$2*$C$4)</f>
        <v>6.7499999999999991E-3</v>
      </c>
      <c r="T16" s="10">
        <f t="shared" si="3"/>
        <v>0.38674063816122645</v>
      </c>
      <c r="U16" s="25">
        <f>SQRT(Q16^2+(R16/($C$4*$C$2))^2)</f>
        <v>1.0067726282532714</v>
      </c>
      <c r="V16"/>
    </row>
    <row r="17" spans="1:22" ht="15.75" customHeight="1" x14ac:dyDescent="0.2">
      <c r="A17" s="49">
        <v>10</v>
      </c>
      <c r="B17" s="53" t="s">
        <v>37</v>
      </c>
      <c r="C17" s="21">
        <v>-2</v>
      </c>
      <c r="D17" s="34">
        <v>9</v>
      </c>
      <c r="E17" s="21">
        <v>1000</v>
      </c>
      <c r="F17" s="34">
        <v>8.4</v>
      </c>
      <c r="G17" s="29">
        <f>$C$4*$C$2*(C17-MIN(C$7:C$22))</f>
        <v>0</v>
      </c>
      <c r="H17" s="29">
        <f t="shared" si="10"/>
        <v>878.85</v>
      </c>
      <c r="I17" s="29">
        <f t="shared" si="11"/>
        <v>878.85</v>
      </c>
      <c r="J17" s="10">
        <f t="shared" si="12"/>
        <v>167.4</v>
      </c>
      <c r="K17" s="8" t="str">
        <f t="shared" si="13"/>
        <v>167 lb-ft - 5.4%</v>
      </c>
      <c r="L17" s="9">
        <f t="shared" si="5"/>
        <v>13.511994671402148</v>
      </c>
      <c r="M17" s="23">
        <f t="shared" si="6"/>
        <v>9.2127236395923742</v>
      </c>
      <c r="N17" s="9">
        <f>2*D17/(L17+L16)</f>
        <v>0.63706013403964346</v>
      </c>
      <c r="O17" s="10">
        <f t="shared" si="8"/>
        <v>1.7577000000000003</v>
      </c>
      <c r="P17" s="9">
        <f t="shared" si="15"/>
        <v>5.6700000000000006E-3</v>
      </c>
      <c r="Q17" s="23">
        <f t="shared" si="0"/>
        <v>1.0056700000000001</v>
      </c>
      <c r="R17" s="10">
        <f t="shared" si="1"/>
        <v>209.25000000000003</v>
      </c>
      <c r="S17" s="10">
        <f>R17/($C$2*$C$4)</f>
        <v>0.67500000000000004</v>
      </c>
      <c r="T17" s="10">
        <f t="shared" si="3"/>
        <v>34.019349989826459</v>
      </c>
      <c r="U17" s="25">
        <f>SQRT(Q17^2+(R17/($C$4*$C$2))^2)</f>
        <v>1.2111965773151772</v>
      </c>
      <c r="V17"/>
    </row>
    <row r="18" spans="1:22" ht="15.75" customHeight="1" x14ac:dyDescent="0.2">
      <c r="A18" s="49">
        <v>12</v>
      </c>
      <c r="B18" s="53" t="s">
        <v>49</v>
      </c>
      <c r="C18" s="21">
        <v>-1</v>
      </c>
      <c r="D18" s="34">
        <v>9</v>
      </c>
      <c r="E18" s="21">
        <v>1000</v>
      </c>
      <c r="F18" s="34">
        <v>8.4</v>
      </c>
      <c r="G18" s="29">
        <f>$C$4*$C$2*(C18-MIN(C$7:C$22))</f>
        <v>310</v>
      </c>
      <c r="H18" s="29">
        <f t="shared" si="10"/>
        <v>401.45000000000005</v>
      </c>
      <c r="I18" s="29">
        <f t="shared" si="11"/>
        <v>711.45</v>
      </c>
      <c r="J18" s="10">
        <f t="shared" si="12"/>
        <v>167.4</v>
      </c>
      <c r="K18" s="8" t="str">
        <f t="shared" si="13"/>
        <v>167 lb-ft - 5.4%</v>
      </c>
      <c r="L18" s="9">
        <f t="shared" si="5"/>
        <v>9.1322505440882438</v>
      </c>
      <c r="M18" s="23">
        <f t="shared" si="6"/>
        <v>6.226534461878348</v>
      </c>
      <c r="N18" s="9">
        <f>2*D18/(L18+L17)</f>
        <v>0.79490395147667037</v>
      </c>
      <c r="O18" s="10">
        <f t="shared" si="8"/>
        <v>0.80290000000000006</v>
      </c>
      <c r="P18" s="9">
        <f t="shared" si="15"/>
        <v>2.5900000000000003E-3</v>
      </c>
      <c r="Q18" s="23">
        <f t="shared" ref="Q18" si="19">P18+1</f>
        <v>1.0025900000000001</v>
      </c>
      <c r="R18" s="10">
        <f t="shared" si="1"/>
        <v>95.583333333333343</v>
      </c>
      <c r="S18" s="10">
        <f t="shared" ref="S18" si="20">R18/($C$2*$C$4)</f>
        <v>0.30833333333333335</v>
      </c>
      <c r="T18" s="10">
        <f t="shared" si="3"/>
        <v>17.136274503575994</v>
      </c>
      <c r="U18" s="25">
        <f t="shared" ref="U18" si="21">SQRT(Q18^2+(R18/($C$4*$C$2))^2)</f>
        <v>1.0489309569959524</v>
      </c>
      <c r="V18"/>
    </row>
    <row r="19" spans="1:22" ht="15.75" customHeight="1" x14ac:dyDescent="0.2">
      <c r="A19" s="8"/>
      <c r="C19" s="6"/>
      <c r="D19" s="7"/>
      <c r="E19" s="6"/>
      <c r="F19" s="6"/>
      <c r="H19" s="29"/>
      <c r="I19" s="30"/>
      <c r="L19" s="5"/>
      <c r="O19" s="1"/>
      <c r="P19" s="1"/>
      <c r="Q19" s="4"/>
      <c r="R19" s="4"/>
      <c r="S19" s="1"/>
      <c r="T19" s="3"/>
      <c r="U19" s="2"/>
      <c r="V19" s="4"/>
    </row>
    <row r="20" spans="1:22" ht="15.75" customHeight="1" x14ac:dyDescent="0.2">
      <c r="A20" s="51" t="s">
        <v>43</v>
      </c>
      <c r="B20" s="51"/>
      <c r="C20" s="51"/>
      <c r="D20" s="51"/>
      <c r="E20" s="51"/>
      <c r="F20" s="51"/>
      <c r="G20" s="51"/>
      <c r="H20" s="51"/>
      <c r="I20" s="51"/>
      <c r="L20" s="52" t="s">
        <v>44</v>
      </c>
      <c r="M20" s="52"/>
      <c r="N20" s="52"/>
      <c r="O20" s="52"/>
      <c r="P20" s="52"/>
      <c r="Q20" s="52"/>
      <c r="R20" s="52"/>
      <c r="S20" s="52"/>
      <c r="T20" s="52"/>
      <c r="U20" s="52"/>
      <c r="V20" s="4"/>
    </row>
    <row r="21" spans="1:22" ht="15.75" customHeight="1" x14ac:dyDescent="0.2">
      <c r="A21" s="51"/>
      <c r="B21" s="51"/>
      <c r="C21" s="51"/>
      <c r="D21" s="51"/>
      <c r="E21" s="51"/>
      <c r="F21" s="51"/>
      <c r="G21" s="51"/>
      <c r="H21" s="51"/>
      <c r="I21" s="51"/>
      <c r="L21" s="52"/>
      <c r="M21" s="52"/>
      <c r="N21" s="52"/>
      <c r="O21" s="52"/>
      <c r="P21" s="52"/>
      <c r="Q21" s="52"/>
      <c r="R21" s="52"/>
      <c r="S21" s="52"/>
      <c r="T21" s="52"/>
      <c r="U21" s="52"/>
      <c r="V21" s="4"/>
    </row>
    <row r="22" spans="1:22" ht="15.75" customHeight="1" x14ac:dyDescent="0.2">
      <c r="A22" s="51"/>
      <c r="B22" s="51"/>
      <c r="C22" s="51"/>
      <c r="D22" s="51"/>
      <c r="E22" s="51"/>
      <c r="F22" s="51"/>
      <c r="G22" s="51"/>
      <c r="H22" s="51"/>
      <c r="I22" s="51"/>
      <c r="L22" s="52"/>
      <c r="M22" s="52"/>
      <c r="N22" s="52"/>
      <c r="O22" s="52"/>
      <c r="P22" s="52"/>
      <c r="Q22" s="52"/>
      <c r="R22" s="52"/>
      <c r="S22" s="52"/>
      <c r="T22" s="52"/>
      <c r="U22" s="52"/>
      <c r="V22" s="4"/>
    </row>
    <row r="23" spans="1:22" ht="15.75" customHeight="1" x14ac:dyDescent="0.2">
      <c r="A23" s="51"/>
      <c r="B23" s="51"/>
      <c r="C23" s="51"/>
      <c r="D23" s="51"/>
      <c r="E23" s="51"/>
      <c r="F23" s="51"/>
      <c r="G23" s="51"/>
      <c r="H23" s="51"/>
      <c r="I23" s="51"/>
      <c r="L23" s="52"/>
      <c r="M23" s="52"/>
      <c r="N23" s="52"/>
      <c r="O23" s="52"/>
      <c r="P23" s="52"/>
      <c r="Q23" s="52"/>
      <c r="R23" s="52"/>
      <c r="S23" s="52"/>
      <c r="T23" s="52"/>
      <c r="U23" s="52"/>
      <c r="V23" s="4"/>
    </row>
    <row r="24" spans="1:22" ht="15.75" customHeight="1" x14ac:dyDescent="0.2">
      <c r="A24" s="51"/>
      <c r="B24" s="51"/>
      <c r="C24" s="51"/>
      <c r="D24" s="51"/>
      <c r="E24" s="51"/>
      <c r="F24" s="51"/>
      <c r="G24" s="51"/>
      <c r="H24" s="51"/>
      <c r="I24" s="51"/>
      <c r="L24" s="52"/>
      <c r="M24" s="52"/>
      <c r="N24" s="52"/>
      <c r="O24" s="52"/>
      <c r="P24" s="52"/>
      <c r="Q24" s="52"/>
      <c r="R24" s="52"/>
      <c r="S24" s="52"/>
      <c r="T24" s="52"/>
      <c r="U24" s="52"/>
      <c r="V24" s="4"/>
    </row>
    <row r="25" spans="1:22" ht="15.75" customHeight="1" x14ac:dyDescent="0.2">
      <c r="A25" s="51"/>
      <c r="B25" s="51"/>
      <c r="C25" s="51"/>
      <c r="D25" s="51"/>
      <c r="E25" s="51"/>
      <c r="F25" s="51"/>
      <c r="G25" s="51"/>
      <c r="H25" s="51"/>
      <c r="I25" s="51"/>
      <c r="L25" s="52"/>
      <c r="M25" s="52"/>
      <c r="N25" s="52"/>
      <c r="O25" s="52"/>
      <c r="P25" s="52"/>
      <c r="Q25" s="52"/>
      <c r="R25" s="52"/>
      <c r="S25" s="52"/>
      <c r="T25" s="52"/>
      <c r="U25" s="52"/>
      <c r="V25" s="4"/>
    </row>
    <row r="26" spans="1:22" ht="15.75" customHeight="1" x14ac:dyDescent="0.2">
      <c r="A26" s="51"/>
      <c r="B26" s="51"/>
      <c r="C26" s="51"/>
      <c r="D26" s="51"/>
      <c r="E26" s="51"/>
      <c r="F26" s="51"/>
      <c r="G26" s="51"/>
      <c r="H26" s="51"/>
      <c r="I26" s="51"/>
      <c r="L26" s="52"/>
      <c r="M26" s="52"/>
      <c r="N26" s="52"/>
      <c r="O26" s="52"/>
      <c r="P26" s="52"/>
      <c r="Q26" s="52"/>
      <c r="R26" s="52"/>
      <c r="S26" s="52"/>
      <c r="T26" s="52"/>
      <c r="U26" s="52"/>
      <c r="V26" s="4"/>
    </row>
    <row r="27" spans="1:22" ht="15.75" customHeight="1" x14ac:dyDescent="0.2">
      <c r="A27" s="51"/>
      <c r="B27" s="51"/>
      <c r="C27" s="51"/>
      <c r="D27" s="51"/>
      <c r="E27" s="51"/>
      <c r="F27" s="51"/>
      <c r="G27" s="51"/>
      <c r="H27" s="51"/>
      <c r="I27" s="51"/>
      <c r="L27" s="52"/>
      <c r="M27" s="52"/>
      <c r="N27" s="52"/>
      <c r="O27" s="52"/>
      <c r="P27" s="52"/>
      <c r="Q27" s="52"/>
      <c r="R27" s="52"/>
      <c r="S27" s="52"/>
      <c r="T27" s="52"/>
      <c r="U27" s="52"/>
      <c r="V27" s="4"/>
    </row>
    <row r="28" spans="1:22" ht="15.75" customHeight="1" x14ac:dyDescent="0.2">
      <c r="A28" s="8"/>
      <c r="B28" s="3" t="s">
        <v>7</v>
      </c>
      <c r="C28" s="7"/>
      <c r="D28" s="1" t="s">
        <v>8</v>
      </c>
      <c r="E28" s="6"/>
      <c r="F28" s="31"/>
      <c r="G28" s="29"/>
      <c r="H28" s="30"/>
      <c r="I28"/>
      <c r="K28" s="5"/>
      <c r="M28" s="1"/>
      <c r="N28" s="1"/>
      <c r="O28" s="1"/>
      <c r="P28" s="4"/>
      <c r="Q28" s="4"/>
      <c r="R28" s="1"/>
      <c r="S28" s="3"/>
      <c r="T28" s="16"/>
      <c r="U28" s="4"/>
      <c r="V28"/>
    </row>
    <row r="29" spans="1:22" ht="15.75" customHeight="1" x14ac:dyDescent="0.3">
      <c r="A29" s="8"/>
      <c r="B29" s="35" t="s">
        <v>9</v>
      </c>
      <c r="C29" s="7"/>
      <c r="D29" s="6"/>
      <c r="E29" s="31"/>
      <c r="F29" s="29"/>
      <c r="G29" s="30"/>
      <c r="H29"/>
      <c r="I29"/>
      <c r="J29" s="5"/>
      <c r="L29" s="1"/>
      <c r="M29" s="1"/>
      <c r="N29" s="1"/>
      <c r="O29" s="4"/>
      <c r="P29" s="4"/>
      <c r="Q29" s="1"/>
      <c r="R29" s="3"/>
      <c r="S29" s="2"/>
      <c r="T29" s="4"/>
      <c r="V29"/>
    </row>
    <row r="30" spans="1:22" ht="15.75" customHeight="1" x14ac:dyDescent="0.2">
      <c r="A30" s="8"/>
      <c r="B30" s="3" t="s">
        <v>10</v>
      </c>
      <c r="C30" s="7"/>
      <c r="D30" s="6"/>
      <c r="E30" s="31"/>
      <c r="F30" s="29"/>
      <c r="G30" s="30"/>
      <c r="H30"/>
      <c r="I30"/>
      <c r="J30" s="5"/>
      <c r="L30" s="1"/>
      <c r="M30" s="1"/>
      <c r="N30" s="1"/>
      <c r="O30" s="4"/>
      <c r="P30" s="4"/>
      <c r="Q30" s="1"/>
      <c r="R30" s="3"/>
      <c r="S30" s="2"/>
      <c r="T30" s="4"/>
      <c r="V30"/>
    </row>
    <row r="31" spans="1:22" ht="15.75" customHeight="1" x14ac:dyDescent="0.3">
      <c r="A31" s="8"/>
      <c r="B31" s="35" t="s">
        <v>11</v>
      </c>
      <c r="C31" s="7"/>
      <c r="D31" s="6"/>
      <c r="E31" s="31"/>
      <c r="F31" s="29"/>
      <c r="G31" s="30"/>
      <c r="H31"/>
      <c r="I31"/>
      <c r="J31" s="5"/>
      <c r="L31" s="1"/>
      <c r="M31" s="1"/>
      <c r="N31" s="1"/>
      <c r="O31" s="4"/>
      <c r="P31" s="4"/>
      <c r="Q31" s="1"/>
      <c r="R31" s="3"/>
      <c r="S31" s="2"/>
      <c r="T31" s="4"/>
      <c r="V31"/>
    </row>
    <row r="32" spans="1:22" ht="15.75" customHeight="1" x14ac:dyDescent="0.2">
      <c r="A32" s="8"/>
      <c r="C32" s="6"/>
      <c r="D32" s="7"/>
      <c r="E32" s="6"/>
      <c r="F32" s="6"/>
      <c r="H32" s="29"/>
      <c r="I32" s="30"/>
      <c r="L32" s="5"/>
      <c r="T32" s="6"/>
      <c r="U32" s="7"/>
      <c r="V32" s="5"/>
    </row>
    <row r="33" spans="3:22" ht="15.75" customHeight="1" x14ac:dyDescent="0.2">
      <c r="C33" s="6"/>
      <c r="D33" s="7"/>
      <c r="F33" s="6"/>
      <c r="H33" s="29"/>
      <c r="I33" s="30"/>
      <c r="L33" s="5"/>
      <c r="T33" s="6"/>
      <c r="U33" s="7"/>
      <c r="V33" s="5"/>
    </row>
    <row r="34" spans="3:22" ht="15.75" customHeight="1" x14ac:dyDescent="0.2">
      <c r="C34" s="6"/>
      <c r="D34" s="7"/>
      <c r="F34" s="6"/>
      <c r="H34" s="29"/>
      <c r="I34" s="30"/>
      <c r="L34" s="5"/>
      <c r="T34" s="6"/>
      <c r="U34" s="7"/>
      <c r="V34" s="5"/>
    </row>
    <row r="35" spans="3:22" ht="15.75" customHeight="1" x14ac:dyDescent="0.2">
      <c r="C35" s="6"/>
      <c r="D35" s="7"/>
      <c r="F35" s="6"/>
      <c r="H35" s="29"/>
      <c r="I35" s="30"/>
      <c r="L35" s="5"/>
      <c r="T35" s="6"/>
      <c r="U35" s="7"/>
      <c r="V35" s="5"/>
    </row>
    <row r="36" spans="3:22" ht="15.75" customHeight="1" x14ac:dyDescent="0.2">
      <c r="C36" s="6"/>
      <c r="D36" s="7"/>
      <c r="F36" s="6"/>
      <c r="H36" s="29"/>
      <c r="I36" s="30"/>
      <c r="L36" s="5"/>
      <c r="T36" s="6"/>
      <c r="U36" s="7"/>
      <c r="V36" s="5"/>
    </row>
    <row r="37" spans="3:22" ht="15.75" customHeight="1" x14ac:dyDescent="0.2">
      <c r="C37" s="6"/>
      <c r="D37" s="7"/>
      <c r="F37" s="6"/>
      <c r="H37" s="29"/>
      <c r="I37" s="30"/>
      <c r="L37" s="5"/>
      <c r="T37" s="6"/>
      <c r="U37" s="7"/>
      <c r="V37" s="5"/>
    </row>
    <row r="38" spans="3:22" ht="15.75" customHeight="1" x14ac:dyDescent="0.2">
      <c r="C38" s="6"/>
      <c r="D38" s="7"/>
      <c r="F38" s="6"/>
      <c r="H38" s="29"/>
      <c r="I38" s="30"/>
      <c r="L38" s="5"/>
      <c r="T38" s="6"/>
      <c r="U38" s="7"/>
      <c r="V38" s="5"/>
    </row>
    <row r="39" spans="3:22" ht="15.75" customHeight="1" x14ac:dyDescent="0.2">
      <c r="C39" s="6"/>
      <c r="D39" s="7"/>
      <c r="F39" s="6"/>
      <c r="H39" s="29"/>
      <c r="I39" s="30"/>
      <c r="L39" s="5"/>
      <c r="T39" s="6"/>
      <c r="U39" s="7"/>
      <c r="V39" s="5"/>
    </row>
    <row r="40" spans="3:22" ht="15.75" customHeight="1" x14ac:dyDescent="0.2">
      <c r="C40" s="6"/>
      <c r="D40" s="7"/>
      <c r="F40" s="6"/>
      <c r="H40" s="29"/>
      <c r="I40" s="30"/>
      <c r="L40" s="5"/>
      <c r="T40" s="6"/>
      <c r="U40" s="7"/>
      <c r="V40" s="5"/>
    </row>
    <row r="41" spans="3:22" ht="15.75" customHeight="1" x14ac:dyDescent="0.2">
      <c r="C41" s="6"/>
      <c r="D41" s="7"/>
      <c r="F41" s="6"/>
      <c r="H41" s="29"/>
      <c r="I41" s="30"/>
      <c r="L41" s="5"/>
      <c r="T41" s="6"/>
      <c r="U41" s="7"/>
      <c r="V41" s="5"/>
    </row>
    <row r="42" spans="3:22" ht="15.75" customHeight="1" x14ac:dyDescent="0.2">
      <c r="C42" s="6"/>
      <c r="D42" s="7"/>
      <c r="F42" s="6"/>
      <c r="H42" s="29"/>
      <c r="I42" s="30"/>
      <c r="L42" s="5"/>
      <c r="T42" s="6"/>
      <c r="U42" s="7"/>
      <c r="V42" s="5"/>
    </row>
    <row r="43" spans="3:22" ht="15.75" customHeight="1" x14ac:dyDescent="0.2">
      <c r="C43" s="6"/>
      <c r="D43" s="7"/>
      <c r="F43" s="6"/>
      <c r="H43" s="29"/>
      <c r="I43" s="30"/>
      <c r="L43" s="5"/>
      <c r="T43" s="6"/>
      <c r="U43" s="7"/>
      <c r="V43" s="5"/>
    </row>
    <row r="44" spans="3:22" ht="15.75" customHeight="1" x14ac:dyDescent="0.2">
      <c r="C44" s="6"/>
      <c r="D44" s="7"/>
      <c r="F44" s="6"/>
      <c r="H44" s="29"/>
      <c r="I44" s="30"/>
      <c r="L44" s="5"/>
      <c r="T44" s="6"/>
      <c r="U44" s="7"/>
      <c r="V44" s="5"/>
    </row>
    <row r="45" spans="3:22" ht="15.75" customHeight="1" x14ac:dyDescent="0.2">
      <c r="C45" s="6"/>
      <c r="D45" s="7"/>
      <c r="F45" s="6"/>
      <c r="H45" s="29"/>
      <c r="I45" s="30"/>
      <c r="L45" s="5"/>
      <c r="T45" s="6"/>
      <c r="U45" s="7"/>
      <c r="V45" s="5"/>
    </row>
    <row r="46" spans="3:22" ht="12.75" x14ac:dyDescent="0.2">
      <c r="C46" s="6"/>
      <c r="D46" s="7"/>
      <c r="F46" s="6"/>
      <c r="H46" s="29"/>
      <c r="I46" s="30"/>
      <c r="L46" s="5"/>
      <c r="T46" s="6"/>
      <c r="U46" s="7"/>
      <c r="V46" s="5"/>
    </row>
    <row r="47" spans="3:22" ht="12.75" x14ac:dyDescent="0.2">
      <c r="C47" s="6"/>
      <c r="D47" s="7"/>
      <c r="F47" s="6"/>
      <c r="H47" s="29"/>
      <c r="I47" s="30"/>
      <c r="L47" s="5"/>
      <c r="T47" s="6"/>
      <c r="U47" s="7"/>
      <c r="V47" s="5"/>
    </row>
    <row r="48" spans="3:22" ht="12.75" x14ac:dyDescent="0.2">
      <c r="C48" s="6"/>
      <c r="D48" s="7"/>
      <c r="F48" s="6"/>
      <c r="H48" s="29"/>
      <c r="I48" s="30"/>
      <c r="L48" s="5"/>
      <c r="T48" s="6"/>
      <c r="U48" s="7"/>
      <c r="V48" s="5"/>
    </row>
    <row r="49" spans="3:22" ht="12.75" x14ac:dyDescent="0.2">
      <c r="C49" s="6"/>
      <c r="D49" s="7"/>
      <c r="F49" s="6"/>
      <c r="H49" s="29"/>
      <c r="I49" s="30"/>
      <c r="L49" s="5"/>
      <c r="T49" s="6"/>
      <c r="U49" s="7"/>
      <c r="V49" s="5"/>
    </row>
    <row r="50" spans="3:22" ht="12.75" x14ac:dyDescent="0.2">
      <c r="C50" s="6"/>
      <c r="D50" s="7"/>
      <c r="F50" s="6"/>
      <c r="H50" s="29"/>
      <c r="I50" s="30"/>
      <c r="L50" s="5"/>
      <c r="T50" s="6"/>
      <c r="U50" s="7"/>
      <c r="V50" s="5"/>
    </row>
    <row r="51" spans="3:22" ht="12.75" x14ac:dyDescent="0.2">
      <c r="C51" s="6"/>
      <c r="D51" s="7"/>
      <c r="F51" s="6"/>
      <c r="H51" s="29"/>
      <c r="I51" s="30"/>
      <c r="L51" s="5"/>
      <c r="T51" s="6"/>
      <c r="U51" s="7"/>
      <c r="V51" s="5"/>
    </row>
    <row r="52" spans="3:22" ht="12.75" x14ac:dyDescent="0.2">
      <c r="C52" s="6"/>
      <c r="D52" s="7"/>
      <c r="F52" s="6"/>
      <c r="H52" s="29"/>
      <c r="I52" s="30"/>
      <c r="L52" s="5"/>
      <c r="T52" s="6"/>
      <c r="U52" s="7"/>
      <c r="V52" s="5"/>
    </row>
    <row r="53" spans="3:22" ht="12.75" x14ac:dyDescent="0.2">
      <c r="C53" s="6"/>
      <c r="D53" s="7"/>
      <c r="F53" s="6"/>
      <c r="H53" s="29"/>
      <c r="I53" s="30"/>
      <c r="L53" s="5"/>
      <c r="T53" s="6"/>
      <c r="U53" s="7"/>
      <c r="V53" s="5"/>
    </row>
    <row r="54" spans="3:22" ht="12.75" x14ac:dyDescent="0.2">
      <c r="C54" s="6"/>
      <c r="D54" s="7"/>
      <c r="F54" s="6"/>
      <c r="H54" s="29"/>
      <c r="I54" s="30"/>
      <c r="L54" s="5"/>
      <c r="T54" s="6"/>
      <c r="U54" s="7"/>
      <c r="V54" s="5"/>
    </row>
    <row r="55" spans="3:22" ht="12.75" x14ac:dyDescent="0.2">
      <c r="C55" s="6"/>
      <c r="D55" s="7"/>
      <c r="F55" s="6"/>
      <c r="H55" s="29"/>
      <c r="I55" s="30"/>
      <c r="L55" s="5"/>
      <c r="T55" s="6"/>
      <c r="U55" s="7"/>
      <c r="V55" s="5"/>
    </row>
    <row r="56" spans="3:22" ht="12.75" x14ac:dyDescent="0.2">
      <c r="C56" s="6"/>
      <c r="D56" s="7"/>
      <c r="F56" s="6"/>
      <c r="H56" s="29"/>
      <c r="I56" s="30"/>
      <c r="L56" s="5"/>
      <c r="T56" s="6"/>
      <c r="U56" s="7"/>
      <c r="V56" s="5"/>
    </row>
    <row r="57" spans="3:22" ht="12.75" x14ac:dyDescent="0.2">
      <c r="C57" s="6"/>
      <c r="D57" s="7"/>
      <c r="F57" s="6"/>
      <c r="H57" s="29"/>
      <c r="I57" s="30"/>
      <c r="L57" s="5"/>
      <c r="T57" s="6"/>
      <c r="U57" s="7"/>
      <c r="V57" s="5"/>
    </row>
    <row r="58" spans="3:22" ht="12.75" x14ac:dyDescent="0.2">
      <c r="C58" s="6"/>
      <c r="D58" s="7"/>
      <c r="F58" s="6"/>
      <c r="H58" s="29"/>
      <c r="I58" s="30"/>
      <c r="L58" s="5"/>
      <c r="T58" s="6"/>
      <c r="U58" s="7"/>
      <c r="V58" s="5"/>
    </row>
    <row r="59" spans="3:22" ht="12.75" x14ac:dyDescent="0.2">
      <c r="C59" s="6"/>
      <c r="D59" s="7"/>
      <c r="F59" s="6"/>
      <c r="H59" s="29"/>
      <c r="I59" s="30"/>
      <c r="L59" s="5"/>
      <c r="T59" s="6"/>
      <c r="U59" s="7"/>
      <c r="V59" s="5"/>
    </row>
    <row r="60" spans="3:22" ht="12.75" x14ac:dyDescent="0.2">
      <c r="C60" s="6"/>
      <c r="D60" s="7"/>
      <c r="F60" s="6"/>
      <c r="H60" s="29"/>
      <c r="I60" s="30"/>
      <c r="L60" s="5"/>
      <c r="T60" s="6"/>
      <c r="U60" s="7"/>
      <c r="V60" s="5"/>
    </row>
    <row r="61" spans="3:22" ht="12.75" x14ac:dyDescent="0.2">
      <c r="C61" s="6"/>
      <c r="D61" s="7"/>
      <c r="F61" s="6"/>
      <c r="H61" s="29"/>
      <c r="I61" s="30"/>
      <c r="L61" s="5"/>
      <c r="T61" s="6"/>
      <c r="U61" s="7"/>
      <c r="V61" s="5"/>
    </row>
    <row r="62" spans="3:22" ht="12.75" x14ac:dyDescent="0.2">
      <c r="C62" s="6"/>
      <c r="D62" s="7"/>
      <c r="F62" s="6"/>
      <c r="H62" s="29"/>
      <c r="I62" s="30"/>
      <c r="L62" s="5"/>
      <c r="T62" s="6"/>
      <c r="U62" s="7"/>
      <c r="V62" s="5"/>
    </row>
    <row r="63" spans="3:22" ht="12.75" x14ac:dyDescent="0.2">
      <c r="C63" s="6"/>
      <c r="D63" s="7"/>
      <c r="F63" s="6"/>
      <c r="H63" s="29"/>
      <c r="I63" s="30"/>
      <c r="L63" s="5"/>
      <c r="T63" s="6"/>
      <c r="U63" s="7"/>
      <c r="V63" s="5"/>
    </row>
    <row r="64" spans="3:22" ht="12.75" x14ac:dyDescent="0.2">
      <c r="C64" s="6"/>
      <c r="D64" s="7"/>
      <c r="F64" s="6"/>
      <c r="H64" s="29"/>
      <c r="I64" s="30"/>
      <c r="L64" s="5"/>
      <c r="T64" s="6"/>
      <c r="U64" s="7"/>
      <c r="V64" s="5"/>
    </row>
    <row r="65" spans="3:22" ht="12.75" x14ac:dyDescent="0.2">
      <c r="C65" s="6"/>
      <c r="D65" s="7"/>
      <c r="F65" s="6"/>
      <c r="H65" s="29"/>
      <c r="I65" s="30"/>
      <c r="L65" s="5"/>
      <c r="T65" s="6"/>
      <c r="U65" s="7"/>
      <c r="V65" s="5"/>
    </row>
    <row r="66" spans="3:22" ht="12.75" x14ac:dyDescent="0.2">
      <c r="C66" s="6"/>
      <c r="D66" s="7"/>
      <c r="F66" s="6"/>
      <c r="H66" s="29"/>
      <c r="I66" s="30"/>
      <c r="L66" s="5"/>
      <c r="T66" s="6"/>
      <c r="U66" s="7"/>
      <c r="V66" s="5"/>
    </row>
    <row r="67" spans="3:22" ht="12.75" x14ac:dyDescent="0.2">
      <c r="C67" s="6"/>
      <c r="D67" s="7"/>
      <c r="F67" s="6"/>
      <c r="H67" s="29"/>
      <c r="I67" s="30"/>
      <c r="L67" s="5"/>
      <c r="T67" s="6"/>
      <c r="U67" s="7"/>
      <c r="V67" s="5"/>
    </row>
    <row r="68" spans="3:22" ht="12.75" x14ac:dyDescent="0.2">
      <c r="C68" s="6"/>
      <c r="D68" s="7"/>
      <c r="F68" s="6"/>
      <c r="H68" s="29"/>
      <c r="I68" s="30"/>
      <c r="L68" s="5"/>
      <c r="T68" s="6"/>
      <c r="U68" s="7"/>
      <c r="V68" s="5"/>
    </row>
    <row r="69" spans="3:22" ht="12.75" x14ac:dyDescent="0.2">
      <c r="C69" s="6"/>
      <c r="D69" s="7"/>
      <c r="F69" s="6"/>
      <c r="H69" s="29"/>
      <c r="I69" s="30"/>
      <c r="L69" s="5"/>
      <c r="T69" s="6"/>
      <c r="U69" s="7"/>
      <c r="V69" s="5"/>
    </row>
    <row r="70" spans="3:22" ht="12.75" x14ac:dyDescent="0.2">
      <c r="C70" s="6"/>
      <c r="D70" s="7"/>
      <c r="F70" s="6"/>
      <c r="H70" s="29"/>
      <c r="I70" s="30"/>
      <c r="L70" s="5"/>
      <c r="T70" s="6"/>
      <c r="U70" s="7"/>
      <c r="V70" s="5"/>
    </row>
    <row r="71" spans="3:22" ht="12.75" x14ac:dyDescent="0.2">
      <c r="C71" s="6"/>
      <c r="D71" s="7"/>
      <c r="F71" s="6"/>
      <c r="H71" s="29"/>
      <c r="I71" s="30"/>
      <c r="L71" s="5"/>
      <c r="T71" s="6"/>
      <c r="U71" s="7"/>
      <c r="V71" s="5"/>
    </row>
    <row r="72" spans="3:22" ht="12.75" x14ac:dyDescent="0.2">
      <c r="C72" s="6"/>
      <c r="D72" s="7"/>
      <c r="F72" s="6"/>
      <c r="H72" s="29"/>
      <c r="I72" s="30"/>
      <c r="L72" s="5"/>
      <c r="T72" s="6"/>
      <c r="U72" s="7"/>
      <c r="V72" s="5"/>
    </row>
    <row r="73" spans="3:22" ht="12.75" x14ac:dyDescent="0.2">
      <c r="C73" s="6"/>
      <c r="D73" s="7"/>
      <c r="F73" s="6"/>
      <c r="H73" s="29"/>
      <c r="I73" s="30"/>
      <c r="L73" s="5"/>
      <c r="T73" s="6"/>
      <c r="U73" s="7"/>
      <c r="V73" s="5"/>
    </row>
    <row r="74" spans="3:22" ht="12.75" x14ac:dyDescent="0.2">
      <c r="C74" s="6"/>
      <c r="D74" s="7"/>
      <c r="F74" s="6"/>
      <c r="H74" s="29"/>
      <c r="I74" s="30"/>
      <c r="L74" s="5"/>
      <c r="T74" s="6"/>
      <c r="U74" s="7"/>
      <c r="V74" s="5"/>
    </row>
    <row r="75" spans="3:22" ht="12.75" x14ac:dyDescent="0.2">
      <c r="C75" s="6"/>
      <c r="D75" s="7"/>
      <c r="F75" s="6"/>
      <c r="H75" s="29"/>
      <c r="I75" s="30"/>
      <c r="L75" s="5"/>
      <c r="T75" s="6"/>
      <c r="U75" s="7"/>
      <c r="V75" s="5"/>
    </row>
    <row r="76" spans="3:22" ht="12.75" x14ac:dyDescent="0.2">
      <c r="C76" s="6"/>
      <c r="D76" s="7"/>
      <c r="F76" s="6"/>
      <c r="H76" s="29"/>
      <c r="I76" s="30"/>
      <c r="L76" s="5"/>
      <c r="T76" s="6"/>
      <c r="U76" s="7"/>
      <c r="V76" s="5"/>
    </row>
    <row r="77" spans="3:22" ht="12.75" x14ac:dyDescent="0.2">
      <c r="C77" s="6"/>
      <c r="D77" s="7"/>
      <c r="F77" s="6"/>
      <c r="H77" s="29"/>
      <c r="I77" s="30"/>
      <c r="L77" s="5"/>
      <c r="T77" s="6"/>
      <c r="U77" s="7"/>
      <c r="V77" s="5"/>
    </row>
    <row r="78" spans="3:22" ht="12.75" x14ac:dyDescent="0.2">
      <c r="C78" s="6"/>
      <c r="D78" s="7"/>
      <c r="F78" s="6"/>
      <c r="H78" s="29"/>
      <c r="I78" s="30"/>
      <c r="L78" s="5"/>
      <c r="T78" s="6"/>
      <c r="U78" s="7"/>
      <c r="V78" s="5"/>
    </row>
    <row r="79" spans="3:22" ht="12.75" x14ac:dyDescent="0.2">
      <c r="C79" s="6"/>
      <c r="D79" s="7"/>
      <c r="F79" s="6"/>
      <c r="H79" s="29"/>
      <c r="I79" s="30"/>
      <c r="L79" s="5"/>
      <c r="T79" s="6"/>
      <c r="U79" s="7"/>
      <c r="V79" s="5"/>
    </row>
    <row r="80" spans="3:22" ht="12.75" x14ac:dyDescent="0.2">
      <c r="C80" s="6"/>
      <c r="D80" s="7"/>
      <c r="F80" s="6"/>
      <c r="H80" s="29"/>
      <c r="I80" s="30"/>
      <c r="L80" s="5"/>
      <c r="T80" s="6"/>
      <c r="U80" s="7"/>
      <c r="V80" s="5"/>
    </row>
    <row r="81" spans="3:22" ht="12.75" x14ac:dyDescent="0.2">
      <c r="C81" s="6"/>
      <c r="D81" s="7"/>
      <c r="F81" s="6"/>
      <c r="H81" s="29"/>
      <c r="I81" s="30"/>
      <c r="L81" s="5"/>
      <c r="T81" s="6"/>
      <c r="U81" s="7"/>
      <c r="V81" s="5"/>
    </row>
    <row r="82" spans="3:22" ht="12.75" x14ac:dyDescent="0.2">
      <c r="C82" s="6"/>
      <c r="D82" s="7"/>
      <c r="F82" s="6"/>
      <c r="H82" s="29"/>
      <c r="I82" s="30"/>
      <c r="L82" s="5"/>
      <c r="T82" s="6"/>
      <c r="U82" s="7"/>
      <c r="V82" s="5"/>
    </row>
    <row r="83" spans="3:22" ht="12.75" x14ac:dyDescent="0.2">
      <c r="C83" s="6"/>
      <c r="D83" s="7"/>
      <c r="F83" s="6"/>
      <c r="H83" s="29"/>
      <c r="I83" s="30"/>
      <c r="L83" s="5"/>
      <c r="T83" s="6"/>
      <c r="U83" s="7"/>
      <c r="V83" s="5"/>
    </row>
    <row r="84" spans="3:22" ht="12.75" x14ac:dyDescent="0.2">
      <c r="C84" s="6"/>
      <c r="D84" s="7"/>
      <c r="F84" s="6"/>
      <c r="H84" s="29"/>
      <c r="I84" s="30"/>
      <c r="L84" s="5"/>
      <c r="T84" s="6"/>
      <c r="U84" s="7"/>
      <c r="V84" s="5"/>
    </row>
    <row r="85" spans="3:22" ht="12.75" x14ac:dyDescent="0.2">
      <c r="C85" s="6"/>
      <c r="D85" s="7"/>
      <c r="F85" s="6"/>
      <c r="H85" s="29"/>
      <c r="I85" s="30"/>
      <c r="L85" s="5"/>
      <c r="T85" s="6"/>
      <c r="U85" s="7"/>
      <c r="V85" s="5"/>
    </row>
    <row r="86" spans="3:22" ht="12.75" x14ac:dyDescent="0.2">
      <c r="C86" s="6"/>
      <c r="D86" s="7"/>
      <c r="F86" s="6"/>
      <c r="H86" s="29"/>
      <c r="I86" s="30"/>
      <c r="L86" s="5"/>
      <c r="T86" s="6"/>
      <c r="U86" s="7"/>
      <c r="V86" s="5"/>
    </row>
    <row r="87" spans="3:22" ht="12.75" x14ac:dyDescent="0.2">
      <c r="C87" s="6"/>
      <c r="D87" s="7"/>
      <c r="F87" s="6"/>
      <c r="H87" s="29"/>
      <c r="I87" s="30"/>
      <c r="L87" s="5"/>
      <c r="T87" s="6"/>
      <c r="U87" s="7"/>
      <c r="V87" s="5"/>
    </row>
    <row r="88" spans="3:22" ht="12.75" x14ac:dyDescent="0.2">
      <c r="C88" s="6"/>
      <c r="D88" s="7"/>
      <c r="F88" s="6"/>
      <c r="H88" s="29"/>
      <c r="I88" s="30"/>
      <c r="L88" s="5"/>
      <c r="T88" s="6"/>
      <c r="U88" s="7"/>
      <c r="V88" s="5"/>
    </row>
    <row r="89" spans="3:22" ht="12.75" x14ac:dyDescent="0.2">
      <c r="C89" s="6"/>
      <c r="D89" s="7"/>
      <c r="F89" s="6"/>
      <c r="H89" s="29"/>
      <c r="I89" s="30"/>
      <c r="L89" s="5"/>
      <c r="T89" s="6"/>
      <c r="U89" s="7"/>
      <c r="V89" s="5"/>
    </row>
    <row r="90" spans="3:22" ht="12.75" x14ac:dyDescent="0.2">
      <c r="C90" s="6"/>
      <c r="D90" s="7"/>
      <c r="F90" s="6"/>
      <c r="H90" s="29"/>
      <c r="I90" s="30"/>
      <c r="L90" s="5"/>
      <c r="T90" s="6"/>
      <c r="U90" s="7"/>
      <c r="V90" s="5"/>
    </row>
    <row r="91" spans="3:22" ht="12.75" x14ac:dyDescent="0.2">
      <c r="C91" s="6"/>
      <c r="D91" s="7"/>
      <c r="F91" s="6"/>
      <c r="H91" s="29"/>
      <c r="I91" s="30"/>
      <c r="L91" s="5"/>
      <c r="T91" s="6"/>
      <c r="U91" s="7"/>
      <c r="V91" s="5"/>
    </row>
    <row r="92" spans="3:22" ht="12.75" x14ac:dyDescent="0.2">
      <c r="C92" s="6"/>
      <c r="D92" s="7"/>
      <c r="F92" s="6"/>
      <c r="H92" s="29"/>
      <c r="I92" s="30"/>
      <c r="L92" s="5"/>
      <c r="T92" s="6"/>
      <c r="U92" s="7"/>
      <c r="V92" s="5"/>
    </row>
    <row r="93" spans="3:22" ht="12.75" x14ac:dyDescent="0.2">
      <c r="C93" s="6"/>
      <c r="D93" s="7"/>
      <c r="F93" s="6"/>
      <c r="H93" s="29"/>
      <c r="I93" s="30"/>
      <c r="L93" s="5"/>
      <c r="T93" s="6"/>
      <c r="U93" s="7"/>
      <c r="V93" s="5"/>
    </row>
    <row r="94" spans="3:22" ht="12.75" x14ac:dyDescent="0.2">
      <c r="C94" s="6"/>
      <c r="D94" s="7"/>
      <c r="F94" s="6"/>
      <c r="H94" s="29"/>
      <c r="I94" s="30"/>
      <c r="L94" s="5"/>
      <c r="T94" s="6"/>
      <c r="U94" s="7"/>
      <c r="V94" s="5"/>
    </row>
    <row r="95" spans="3:22" ht="12.75" x14ac:dyDescent="0.2">
      <c r="C95" s="6"/>
      <c r="D95" s="7"/>
      <c r="F95" s="6"/>
      <c r="H95" s="29"/>
      <c r="I95" s="30"/>
      <c r="L95" s="5"/>
      <c r="T95" s="6"/>
      <c r="U95" s="7"/>
      <c r="V95" s="5"/>
    </row>
    <row r="96" spans="3:22" ht="12.75" x14ac:dyDescent="0.2">
      <c r="C96" s="6"/>
      <c r="D96" s="7"/>
      <c r="F96" s="6"/>
      <c r="H96" s="29"/>
      <c r="I96" s="30"/>
      <c r="L96" s="5"/>
      <c r="T96" s="6"/>
      <c r="U96" s="7"/>
      <c r="V96" s="5"/>
    </row>
    <row r="97" spans="3:22" ht="12.75" x14ac:dyDescent="0.2">
      <c r="C97" s="6"/>
      <c r="D97" s="7"/>
      <c r="F97" s="6"/>
      <c r="H97" s="29"/>
      <c r="I97" s="30"/>
      <c r="L97" s="5"/>
      <c r="T97" s="6"/>
      <c r="U97" s="7"/>
      <c r="V97" s="5"/>
    </row>
    <row r="98" spans="3:22" ht="12.75" x14ac:dyDescent="0.2">
      <c r="C98" s="6"/>
      <c r="D98" s="7"/>
      <c r="F98" s="6"/>
      <c r="H98" s="29"/>
      <c r="I98" s="30"/>
      <c r="L98" s="5"/>
      <c r="T98" s="6"/>
      <c r="U98" s="7"/>
      <c r="V98" s="5"/>
    </row>
    <row r="99" spans="3:22" ht="12.75" x14ac:dyDescent="0.2">
      <c r="C99" s="6"/>
      <c r="D99" s="7"/>
      <c r="F99" s="6"/>
      <c r="H99" s="29"/>
      <c r="I99" s="30"/>
      <c r="L99" s="5"/>
      <c r="T99" s="6"/>
      <c r="U99" s="7"/>
      <c r="V99" s="5"/>
    </row>
    <row r="100" spans="3:22" ht="12.75" x14ac:dyDescent="0.2">
      <c r="C100" s="6"/>
      <c r="D100" s="7"/>
      <c r="F100" s="6"/>
      <c r="H100" s="29"/>
      <c r="I100" s="30"/>
      <c r="L100" s="5"/>
      <c r="T100" s="6"/>
      <c r="U100" s="7"/>
      <c r="V100" s="5"/>
    </row>
    <row r="101" spans="3:22" ht="12.75" x14ac:dyDescent="0.2">
      <c r="C101" s="6"/>
      <c r="D101" s="7"/>
      <c r="F101" s="6"/>
      <c r="H101" s="29"/>
      <c r="I101" s="30"/>
      <c r="L101" s="5"/>
      <c r="T101" s="6"/>
      <c r="U101" s="7"/>
      <c r="V101" s="5"/>
    </row>
    <row r="102" spans="3:22" ht="12.75" x14ac:dyDescent="0.2">
      <c r="C102" s="6"/>
      <c r="D102" s="7"/>
      <c r="F102" s="6"/>
      <c r="H102" s="29"/>
      <c r="I102" s="30"/>
      <c r="L102" s="5"/>
      <c r="T102" s="6"/>
      <c r="U102" s="7"/>
      <c r="V102" s="5"/>
    </row>
    <row r="103" spans="3:22" ht="12.75" x14ac:dyDescent="0.2">
      <c r="C103" s="6"/>
      <c r="D103" s="7"/>
      <c r="F103" s="6"/>
      <c r="H103" s="29"/>
      <c r="I103" s="30"/>
      <c r="L103" s="5"/>
      <c r="T103" s="6"/>
      <c r="U103" s="7"/>
      <c r="V103" s="5"/>
    </row>
    <row r="104" spans="3:22" ht="12.75" x14ac:dyDescent="0.2">
      <c r="C104" s="6"/>
      <c r="D104" s="7"/>
      <c r="F104" s="6"/>
      <c r="H104" s="29"/>
      <c r="I104" s="30"/>
      <c r="L104" s="5"/>
      <c r="T104" s="6"/>
      <c r="U104" s="7"/>
      <c r="V104" s="5"/>
    </row>
    <row r="105" spans="3:22" ht="12.75" x14ac:dyDescent="0.2">
      <c r="C105" s="6"/>
      <c r="D105" s="7"/>
      <c r="F105" s="6"/>
      <c r="H105" s="29"/>
      <c r="I105" s="30"/>
      <c r="L105" s="5"/>
      <c r="T105" s="6"/>
      <c r="U105" s="7"/>
      <c r="V105" s="5"/>
    </row>
    <row r="106" spans="3:22" ht="12.75" x14ac:dyDescent="0.2">
      <c r="C106" s="6"/>
      <c r="D106" s="7"/>
      <c r="F106" s="6"/>
      <c r="H106" s="29"/>
      <c r="I106" s="30"/>
      <c r="L106" s="5"/>
      <c r="T106" s="6"/>
      <c r="U106" s="7"/>
      <c r="V106" s="5"/>
    </row>
    <row r="107" spans="3:22" ht="12.75" x14ac:dyDescent="0.2">
      <c r="C107" s="6"/>
      <c r="D107" s="7"/>
      <c r="F107" s="6"/>
      <c r="H107" s="29"/>
      <c r="I107" s="30"/>
      <c r="L107" s="5"/>
      <c r="T107" s="6"/>
      <c r="U107" s="7"/>
      <c r="V107" s="5"/>
    </row>
    <row r="108" spans="3:22" ht="12.75" x14ac:dyDescent="0.2">
      <c r="C108" s="6"/>
      <c r="D108" s="7"/>
      <c r="F108" s="6"/>
      <c r="H108" s="29"/>
      <c r="I108" s="30"/>
      <c r="L108" s="5"/>
      <c r="T108" s="6"/>
      <c r="U108" s="7"/>
      <c r="V108" s="5"/>
    </row>
    <row r="109" spans="3:22" ht="12.75" x14ac:dyDescent="0.2">
      <c r="C109" s="6"/>
      <c r="D109" s="7"/>
      <c r="F109" s="6"/>
      <c r="H109" s="29"/>
      <c r="I109" s="30"/>
      <c r="L109" s="5"/>
      <c r="T109" s="6"/>
      <c r="U109" s="7"/>
      <c r="V109" s="5"/>
    </row>
    <row r="110" spans="3:22" ht="12.75" x14ac:dyDescent="0.2">
      <c r="C110" s="6"/>
      <c r="D110" s="7"/>
      <c r="F110" s="6"/>
      <c r="H110" s="29"/>
      <c r="I110" s="30"/>
      <c r="L110" s="5"/>
      <c r="T110" s="6"/>
      <c r="U110" s="7"/>
      <c r="V110" s="5"/>
    </row>
    <row r="111" spans="3:22" ht="12.75" x14ac:dyDescent="0.2">
      <c r="C111" s="6"/>
      <c r="D111" s="7"/>
      <c r="F111" s="6"/>
      <c r="H111" s="29"/>
      <c r="I111" s="30"/>
      <c r="L111" s="5"/>
      <c r="T111" s="6"/>
      <c r="U111" s="7"/>
      <c r="V111" s="5"/>
    </row>
    <row r="112" spans="3:22" ht="12.75" x14ac:dyDescent="0.2">
      <c r="C112" s="6"/>
      <c r="D112" s="7"/>
      <c r="F112" s="6"/>
      <c r="H112" s="29"/>
      <c r="I112" s="30"/>
      <c r="L112" s="5"/>
      <c r="T112" s="6"/>
      <c r="U112" s="7"/>
      <c r="V112" s="5"/>
    </row>
    <row r="113" spans="3:22" ht="12.75" x14ac:dyDescent="0.2">
      <c r="C113" s="6"/>
      <c r="D113" s="7"/>
      <c r="F113" s="6"/>
      <c r="H113" s="29"/>
      <c r="I113" s="30"/>
      <c r="L113" s="5"/>
      <c r="T113" s="6"/>
      <c r="U113" s="7"/>
      <c r="V113" s="5"/>
    </row>
    <row r="114" spans="3:22" ht="12.75" x14ac:dyDescent="0.2">
      <c r="C114" s="6"/>
      <c r="D114" s="7"/>
      <c r="F114" s="6"/>
      <c r="H114" s="29"/>
      <c r="I114" s="30"/>
      <c r="L114" s="5"/>
      <c r="T114" s="6"/>
      <c r="U114" s="7"/>
      <c r="V114" s="5"/>
    </row>
    <row r="115" spans="3:22" ht="12.75" x14ac:dyDescent="0.2">
      <c r="C115" s="6"/>
      <c r="D115" s="7"/>
      <c r="F115" s="6"/>
      <c r="H115" s="29"/>
      <c r="I115" s="30"/>
      <c r="L115" s="5"/>
      <c r="T115" s="6"/>
      <c r="U115" s="7"/>
      <c r="V115" s="5"/>
    </row>
    <row r="116" spans="3:22" ht="12.75" x14ac:dyDescent="0.2">
      <c r="C116" s="6"/>
      <c r="D116" s="7"/>
      <c r="F116" s="6"/>
      <c r="H116" s="29"/>
      <c r="I116" s="30"/>
      <c r="L116" s="5"/>
      <c r="T116" s="6"/>
      <c r="U116" s="7"/>
      <c r="V116" s="5"/>
    </row>
    <row r="117" spans="3:22" ht="12.75" x14ac:dyDescent="0.2">
      <c r="C117" s="6"/>
      <c r="D117" s="7"/>
      <c r="F117" s="6"/>
      <c r="H117" s="29"/>
      <c r="I117" s="30"/>
      <c r="L117" s="5"/>
      <c r="T117" s="6"/>
      <c r="U117" s="7"/>
      <c r="V117" s="5"/>
    </row>
    <row r="118" spans="3:22" ht="12.75" x14ac:dyDescent="0.2">
      <c r="C118" s="6"/>
      <c r="D118" s="7"/>
      <c r="F118" s="6"/>
      <c r="H118" s="29"/>
      <c r="I118" s="30"/>
      <c r="L118" s="5"/>
      <c r="T118" s="6"/>
      <c r="U118" s="7"/>
      <c r="V118" s="5"/>
    </row>
    <row r="119" spans="3:22" ht="12.75" x14ac:dyDescent="0.2">
      <c r="C119" s="6"/>
      <c r="D119" s="7"/>
      <c r="F119" s="6"/>
      <c r="H119" s="29"/>
      <c r="I119" s="30"/>
      <c r="L119" s="5"/>
      <c r="T119" s="6"/>
      <c r="U119" s="7"/>
      <c r="V119" s="5"/>
    </row>
    <row r="120" spans="3:22" ht="12.75" x14ac:dyDescent="0.2">
      <c r="C120" s="6"/>
      <c r="D120" s="7"/>
      <c r="F120" s="6"/>
      <c r="H120" s="29"/>
      <c r="I120" s="30"/>
      <c r="L120" s="5"/>
      <c r="T120" s="6"/>
      <c r="U120" s="7"/>
      <c r="V120" s="5"/>
    </row>
    <row r="121" spans="3:22" ht="12.75" x14ac:dyDescent="0.2">
      <c r="C121" s="6"/>
      <c r="D121" s="7"/>
      <c r="F121" s="6"/>
      <c r="H121" s="29"/>
      <c r="I121" s="30"/>
      <c r="L121" s="5"/>
      <c r="T121" s="6"/>
      <c r="U121" s="7"/>
      <c r="V121" s="5"/>
    </row>
    <row r="122" spans="3:22" ht="12.75" x14ac:dyDescent="0.2">
      <c r="C122" s="6"/>
      <c r="D122" s="7"/>
      <c r="F122" s="6"/>
      <c r="H122" s="29"/>
      <c r="I122" s="30"/>
      <c r="L122" s="5"/>
      <c r="T122" s="6"/>
      <c r="U122" s="7"/>
      <c r="V122" s="5"/>
    </row>
    <row r="123" spans="3:22" ht="12.75" x14ac:dyDescent="0.2">
      <c r="C123" s="6"/>
      <c r="D123" s="7"/>
      <c r="F123" s="6"/>
      <c r="H123" s="29"/>
      <c r="I123" s="30"/>
      <c r="L123" s="5"/>
      <c r="T123" s="6"/>
      <c r="U123" s="7"/>
      <c r="V123" s="5"/>
    </row>
    <row r="124" spans="3:22" ht="12.75" x14ac:dyDescent="0.2">
      <c r="C124" s="6"/>
      <c r="D124" s="7"/>
      <c r="F124" s="6"/>
      <c r="H124" s="29"/>
      <c r="I124" s="30"/>
      <c r="L124" s="5"/>
      <c r="T124" s="6"/>
      <c r="U124" s="7"/>
      <c r="V124" s="5"/>
    </row>
    <row r="125" spans="3:22" ht="12.75" x14ac:dyDescent="0.2">
      <c r="C125" s="6"/>
      <c r="D125" s="7"/>
      <c r="F125" s="6"/>
      <c r="H125" s="29"/>
      <c r="I125" s="30"/>
      <c r="L125" s="5"/>
      <c r="T125" s="6"/>
      <c r="U125" s="7"/>
      <c r="V125" s="5"/>
    </row>
    <row r="126" spans="3:22" ht="12.75" x14ac:dyDescent="0.2">
      <c r="C126" s="6"/>
      <c r="D126" s="7"/>
      <c r="F126" s="6"/>
      <c r="H126" s="29"/>
      <c r="I126" s="30"/>
      <c r="L126" s="5"/>
      <c r="T126" s="6"/>
      <c r="U126" s="7"/>
      <c r="V126" s="5"/>
    </row>
    <row r="127" spans="3:22" ht="12.75" x14ac:dyDescent="0.2">
      <c r="C127" s="6"/>
      <c r="D127" s="7"/>
      <c r="F127" s="6"/>
      <c r="H127" s="29"/>
      <c r="I127" s="30"/>
      <c r="L127" s="5"/>
      <c r="T127" s="6"/>
      <c r="U127" s="7"/>
      <c r="V127" s="5"/>
    </row>
    <row r="128" spans="3:22" ht="12.75" x14ac:dyDescent="0.2">
      <c r="C128" s="6"/>
      <c r="D128" s="7"/>
      <c r="F128" s="6"/>
      <c r="H128" s="29"/>
      <c r="I128" s="30"/>
      <c r="L128" s="5"/>
      <c r="T128" s="6"/>
      <c r="U128" s="7"/>
      <c r="V128" s="5"/>
    </row>
    <row r="129" spans="3:22" ht="12.75" x14ac:dyDescent="0.2">
      <c r="C129" s="6"/>
      <c r="D129" s="7"/>
      <c r="F129" s="6"/>
      <c r="H129" s="29"/>
      <c r="I129" s="30"/>
      <c r="L129" s="5"/>
      <c r="T129" s="6"/>
      <c r="U129" s="7"/>
      <c r="V129" s="5"/>
    </row>
    <row r="130" spans="3:22" ht="12.75" x14ac:dyDescent="0.2">
      <c r="C130" s="6"/>
      <c r="D130" s="7"/>
      <c r="F130" s="6"/>
      <c r="H130" s="29"/>
      <c r="I130" s="30"/>
      <c r="L130" s="5"/>
      <c r="T130" s="6"/>
      <c r="U130" s="7"/>
      <c r="V130" s="5"/>
    </row>
    <row r="131" spans="3:22" ht="12.75" x14ac:dyDescent="0.2">
      <c r="C131" s="6"/>
      <c r="D131" s="7"/>
      <c r="F131" s="6"/>
      <c r="H131" s="29"/>
      <c r="I131" s="30"/>
      <c r="L131" s="5"/>
      <c r="T131" s="6"/>
      <c r="U131" s="7"/>
      <c r="V131" s="5"/>
    </row>
    <row r="132" spans="3:22" ht="12.75" x14ac:dyDescent="0.2">
      <c r="C132" s="6"/>
      <c r="D132" s="7"/>
      <c r="F132" s="6"/>
      <c r="H132" s="29"/>
      <c r="I132" s="30"/>
      <c r="L132" s="5"/>
      <c r="T132" s="6"/>
      <c r="U132" s="7"/>
      <c r="V132" s="5"/>
    </row>
    <row r="133" spans="3:22" ht="12.75" x14ac:dyDescent="0.2">
      <c r="C133" s="6"/>
      <c r="D133" s="7"/>
      <c r="F133" s="6"/>
      <c r="H133" s="29"/>
      <c r="I133" s="30"/>
      <c r="L133" s="5"/>
      <c r="T133" s="6"/>
      <c r="U133" s="7"/>
      <c r="V133" s="5"/>
    </row>
    <row r="134" spans="3:22" ht="12.75" x14ac:dyDescent="0.2">
      <c r="C134" s="6"/>
      <c r="D134" s="7"/>
      <c r="F134" s="6"/>
      <c r="H134" s="29"/>
      <c r="I134" s="30"/>
      <c r="L134" s="5"/>
      <c r="T134" s="6"/>
      <c r="U134" s="7"/>
      <c r="V134" s="5"/>
    </row>
    <row r="135" spans="3:22" ht="12.75" x14ac:dyDescent="0.2">
      <c r="C135" s="6"/>
      <c r="D135" s="7"/>
      <c r="F135" s="6"/>
      <c r="H135" s="29"/>
      <c r="I135" s="30"/>
      <c r="L135" s="5"/>
      <c r="T135" s="6"/>
      <c r="U135" s="7"/>
      <c r="V135" s="5"/>
    </row>
    <row r="136" spans="3:22" ht="12.75" x14ac:dyDescent="0.2">
      <c r="C136" s="6"/>
      <c r="D136" s="7"/>
      <c r="F136" s="6"/>
      <c r="H136" s="29"/>
      <c r="I136" s="30"/>
      <c r="L136" s="5"/>
      <c r="T136" s="6"/>
      <c r="U136" s="7"/>
      <c r="V136" s="5"/>
    </row>
    <row r="137" spans="3:22" ht="12.75" x14ac:dyDescent="0.2">
      <c r="C137" s="6"/>
      <c r="D137" s="7"/>
      <c r="F137" s="6"/>
      <c r="H137" s="29"/>
      <c r="I137" s="30"/>
      <c r="L137" s="5"/>
      <c r="T137" s="6"/>
      <c r="U137" s="7"/>
      <c r="V137" s="5"/>
    </row>
    <row r="138" spans="3:22" ht="12.75" x14ac:dyDescent="0.2">
      <c r="C138" s="6"/>
      <c r="D138" s="7"/>
      <c r="F138" s="6"/>
      <c r="H138" s="29"/>
      <c r="I138" s="30"/>
      <c r="L138" s="5"/>
      <c r="T138" s="6"/>
      <c r="U138" s="7"/>
      <c r="V138" s="5"/>
    </row>
    <row r="139" spans="3:22" ht="12.75" x14ac:dyDescent="0.2">
      <c r="C139" s="6"/>
      <c r="D139" s="7"/>
      <c r="F139" s="6"/>
      <c r="H139" s="29"/>
      <c r="I139" s="30"/>
      <c r="L139" s="5"/>
      <c r="T139" s="6"/>
      <c r="U139" s="7"/>
      <c r="V139" s="5"/>
    </row>
    <row r="140" spans="3:22" ht="12.75" x14ac:dyDescent="0.2">
      <c r="C140" s="6"/>
      <c r="D140" s="7"/>
      <c r="F140" s="6"/>
      <c r="H140" s="29"/>
      <c r="I140" s="30"/>
      <c r="L140" s="5"/>
      <c r="T140" s="6"/>
      <c r="U140" s="7"/>
      <c r="V140" s="5"/>
    </row>
    <row r="141" spans="3:22" ht="12.75" x14ac:dyDescent="0.2">
      <c r="C141" s="6"/>
      <c r="D141" s="7"/>
      <c r="F141" s="6"/>
      <c r="H141" s="29"/>
      <c r="I141" s="30"/>
      <c r="L141" s="5"/>
      <c r="T141" s="6"/>
      <c r="U141" s="7"/>
      <c r="V141" s="5"/>
    </row>
    <row r="142" spans="3:22" ht="12.75" x14ac:dyDescent="0.2">
      <c r="C142" s="6"/>
      <c r="D142" s="7"/>
      <c r="F142" s="6"/>
      <c r="H142" s="29"/>
      <c r="I142" s="30"/>
      <c r="L142" s="5"/>
      <c r="T142" s="6"/>
      <c r="U142" s="7"/>
      <c r="V142" s="5"/>
    </row>
    <row r="143" spans="3:22" ht="12.75" x14ac:dyDescent="0.2">
      <c r="C143" s="6"/>
      <c r="D143" s="7"/>
      <c r="F143" s="6"/>
      <c r="H143" s="29"/>
      <c r="I143" s="30"/>
      <c r="L143" s="5"/>
      <c r="T143" s="6"/>
      <c r="U143" s="7"/>
      <c r="V143" s="5"/>
    </row>
    <row r="144" spans="3:22" ht="12.75" x14ac:dyDescent="0.2">
      <c r="C144" s="6"/>
      <c r="D144" s="7"/>
      <c r="F144" s="6"/>
      <c r="H144" s="29"/>
      <c r="I144" s="30"/>
      <c r="L144" s="5"/>
      <c r="T144" s="6"/>
      <c r="U144" s="7"/>
      <c r="V144" s="5"/>
    </row>
    <row r="145" spans="3:22" ht="12.75" x14ac:dyDescent="0.2">
      <c r="C145" s="6"/>
      <c r="D145" s="7"/>
      <c r="F145" s="6"/>
      <c r="H145" s="29"/>
      <c r="I145" s="30"/>
      <c r="L145" s="5"/>
      <c r="T145" s="6"/>
      <c r="U145" s="7"/>
      <c r="V145" s="5"/>
    </row>
    <row r="146" spans="3:22" ht="12.75" x14ac:dyDescent="0.2">
      <c r="C146" s="6"/>
      <c r="D146" s="7"/>
      <c r="F146" s="6"/>
      <c r="H146" s="29"/>
      <c r="I146" s="30"/>
      <c r="L146" s="5"/>
      <c r="T146" s="6"/>
      <c r="U146" s="7"/>
      <c r="V146" s="5"/>
    </row>
    <row r="147" spans="3:22" ht="12.75" x14ac:dyDescent="0.2">
      <c r="C147" s="6"/>
      <c r="D147" s="7"/>
      <c r="F147" s="6"/>
      <c r="H147" s="29"/>
      <c r="I147" s="30"/>
      <c r="L147" s="5"/>
      <c r="T147" s="6"/>
      <c r="U147" s="7"/>
      <c r="V147" s="5"/>
    </row>
    <row r="148" spans="3:22" ht="12.75" x14ac:dyDescent="0.2">
      <c r="C148" s="6"/>
      <c r="D148" s="7"/>
      <c r="F148" s="6"/>
      <c r="H148" s="29"/>
      <c r="I148" s="30"/>
      <c r="L148" s="5"/>
      <c r="T148" s="6"/>
      <c r="U148" s="7"/>
      <c r="V148" s="5"/>
    </row>
    <row r="149" spans="3:22" ht="12.75" x14ac:dyDescent="0.2">
      <c r="C149" s="6"/>
      <c r="D149" s="7"/>
      <c r="F149" s="6"/>
      <c r="H149" s="29"/>
      <c r="I149" s="30"/>
      <c r="L149" s="5"/>
      <c r="T149" s="6"/>
      <c r="U149" s="7"/>
      <c r="V149" s="5"/>
    </row>
    <row r="150" spans="3:22" ht="12.75" x14ac:dyDescent="0.2">
      <c r="C150" s="6"/>
      <c r="D150" s="7"/>
      <c r="F150" s="6"/>
      <c r="H150" s="29"/>
      <c r="I150" s="30"/>
      <c r="L150" s="5"/>
      <c r="T150" s="6"/>
      <c r="U150" s="7"/>
      <c r="V150" s="5"/>
    </row>
    <row r="151" spans="3:22" ht="12.75" x14ac:dyDescent="0.2">
      <c r="C151" s="6"/>
      <c r="D151" s="7"/>
      <c r="F151" s="6"/>
      <c r="H151" s="29"/>
      <c r="I151" s="30"/>
      <c r="L151" s="5"/>
      <c r="T151" s="6"/>
      <c r="U151" s="7"/>
      <c r="V151" s="5"/>
    </row>
    <row r="152" spans="3:22" ht="12.75" x14ac:dyDescent="0.2">
      <c r="C152" s="6"/>
      <c r="D152" s="7"/>
      <c r="F152" s="6"/>
      <c r="H152" s="29"/>
      <c r="I152" s="30"/>
      <c r="L152" s="5"/>
      <c r="T152" s="6"/>
      <c r="U152" s="7"/>
      <c r="V152" s="5"/>
    </row>
    <row r="153" spans="3:22" ht="12.75" x14ac:dyDescent="0.2">
      <c r="C153" s="6"/>
      <c r="D153" s="7"/>
      <c r="F153" s="6"/>
      <c r="H153" s="29"/>
      <c r="I153" s="30"/>
      <c r="L153" s="5"/>
      <c r="T153" s="6"/>
      <c r="U153" s="7"/>
      <c r="V153" s="5"/>
    </row>
    <row r="154" spans="3:22" ht="12.75" x14ac:dyDescent="0.2">
      <c r="C154" s="6"/>
      <c r="D154" s="7"/>
      <c r="F154" s="6"/>
      <c r="H154" s="29"/>
      <c r="I154" s="30"/>
      <c r="L154" s="5"/>
      <c r="T154" s="6"/>
      <c r="U154" s="7"/>
      <c r="V154" s="5"/>
    </row>
    <row r="155" spans="3:22" ht="12.75" x14ac:dyDescent="0.2">
      <c r="C155" s="6"/>
      <c r="D155" s="7"/>
      <c r="F155" s="6"/>
      <c r="H155" s="29"/>
      <c r="I155" s="30"/>
      <c r="L155" s="5"/>
      <c r="T155" s="6"/>
      <c r="U155" s="7"/>
      <c r="V155" s="5"/>
    </row>
    <row r="156" spans="3:22" ht="12.75" x14ac:dyDescent="0.2">
      <c r="C156" s="6"/>
      <c r="D156" s="7"/>
      <c r="F156" s="6"/>
      <c r="H156" s="29"/>
      <c r="I156" s="30"/>
      <c r="L156" s="5"/>
      <c r="T156" s="6"/>
      <c r="U156" s="7"/>
      <c r="V156" s="5"/>
    </row>
    <row r="157" spans="3:22" ht="12.75" x14ac:dyDescent="0.2">
      <c r="C157" s="6"/>
      <c r="D157" s="7"/>
      <c r="F157" s="6"/>
      <c r="H157" s="29"/>
      <c r="I157" s="30"/>
      <c r="L157" s="5"/>
      <c r="T157" s="6"/>
      <c r="U157" s="7"/>
      <c r="V157" s="5"/>
    </row>
    <row r="158" spans="3:22" ht="12.75" x14ac:dyDescent="0.2">
      <c r="C158" s="6"/>
      <c r="D158" s="7"/>
      <c r="F158" s="6"/>
      <c r="H158" s="29"/>
      <c r="I158" s="30"/>
      <c r="L158" s="5"/>
      <c r="T158" s="6"/>
      <c r="U158" s="7"/>
      <c r="V158" s="5"/>
    </row>
    <row r="159" spans="3:22" ht="12.75" x14ac:dyDescent="0.2">
      <c r="C159" s="6"/>
      <c r="D159" s="7"/>
      <c r="F159" s="6"/>
      <c r="H159" s="29"/>
      <c r="I159" s="30"/>
      <c r="L159" s="5"/>
      <c r="T159" s="6"/>
      <c r="U159" s="7"/>
      <c r="V159" s="5"/>
    </row>
    <row r="160" spans="3:22" ht="12.75" x14ac:dyDescent="0.2">
      <c r="C160" s="6"/>
      <c r="D160" s="7"/>
      <c r="F160" s="6"/>
      <c r="H160" s="29"/>
      <c r="I160" s="30"/>
      <c r="L160" s="5"/>
      <c r="T160" s="6"/>
      <c r="U160" s="7"/>
      <c r="V160" s="5"/>
    </row>
    <row r="161" spans="3:22" ht="12.75" x14ac:dyDescent="0.2">
      <c r="C161" s="6"/>
      <c r="D161" s="7"/>
      <c r="F161" s="6"/>
      <c r="H161" s="29"/>
      <c r="I161" s="30"/>
      <c r="L161" s="5"/>
      <c r="T161" s="6"/>
      <c r="U161" s="7"/>
      <c r="V161" s="5"/>
    </row>
    <row r="162" spans="3:22" ht="12.75" x14ac:dyDescent="0.2">
      <c r="C162" s="6"/>
      <c r="D162" s="7"/>
      <c r="F162" s="6"/>
      <c r="H162" s="29"/>
      <c r="I162" s="30"/>
      <c r="L162" s="5"/>
      <c r="T162" s="6"/>
      <c r="U162" s="7"/>
      <c r="V162" s="5"/>
    </row>
    <row r="163" spans="3:22" ht="12.75" x14ac:dyDescent="0.2">
      <c r="C163" s="6"/>
      <c r="D163" s="7"/>
      <c r="F163" s="6"/>
      <c r="H163" s="29"/>
      <c r="I163" s="30"/>
      <c r="L163" s="5"/>
      <c r="T163" s="6"/>
      <c r="U163" s="7"/>
      <c r="V163" s="5"/>
    </row>
    <row r="164" spans="3:22" ht="12.75" x14ac:dyDescent="0.2">
      <c r="C164" s="6"/>
      <c r="D164" s="7"/>
      <c r="F164" s="6"/>
      <c r="H164" s="29"/>
      <c r="I164" s="30"/>
      <c r="L164" s="5"/>
      <c r="T164" s="6"/>
      <c r="U164" s="7"/>
      <c r="V164" s="5"/>
    </row>
    <row r="165" spans="3:22" ht="12.75" x14ac:dyDescent="0.2">
      <c r="C165" s="6"/>
      <c r="D165" s="7"/>
      <c r="F165" s="6"/>
      <c r="H165" s="29"/>
      <c r="I165" s="30"/>
      <c r="L165" s="5"/>
      <c r="T165" s="6"/>
      <c r="U165" s="7"/>
      <c r="V165" s="5"/>
    </row>
    <row r="166" spans="3:22" ht="12.75" x14ac:dyDescent="0.2">
      <c r="C166" s="6"/>
      <c r="D166" s="7"/>
      <c r="F166" s="6"/>
      <c r="H166" s="29"/>
      <c r="I166" s="30"/>
      <c r="L166" s="5"/>
      <c r="T166" s="6"/>
      <c r="U166" s="7"/>
      <c r="V166" s="5"/>
    </row>
    <row r="167" spans="3:22" ht="12.75" x14ac:dyDescent="0.2">
      <c r="C167" s="6"/>
      <c r="D167" s="7"/>
      <c r="F167" s="6"/>
      <c r="H167" s="29"/>
      <c r="I167" s="30"/>
      <c r="L167" s="5"/>
      <c r="T167" s="6"/>
      <c r="U167" s="7"/>
      <c r="V167" s="5"/>
    </row>
    <row r="168" spans="3:22" ht="12.75" x14ac:dyDescent="0.2">
      <c r="C168" s="6"/>
      <c r="D168" s="7"/>
      <c r="F168" s="6"/>
      <c r="H168" s="29"/>
      <c r="I168" s="30"/>
      <c r="L168" s="5"/>
      <c r="T168" s="6"/>
      <c r="U168" s="7"/>
      <c r="V168" s="5"/>
    </row>
    <row r="169" spans="3:22" ht="12.75" x14ac:dyDescent="0.2">
      <c r="C169" s="6"/>
      <c r="D169" s="7"/>
      <c r="F169" s="6"/>
      <c r="H169" s="29"/>
      <c r="I169" s="30"/>
      <c r="L169" s="5"/>
      <c r="T169" s="6"/>
      <c r="U169" s="7"/>
      <c r="V169" s="5"/>
    </row>
    <row r="170" spans="3:22" ht="12.75" x14ac:dyDescent="0.2">
      <c r="C170" s="6"/>
      <c r="D170" s="7"/>
      <c r="F170" s="6"/>
      <c r="H170" s="29"/>
      <c r="I170" s="30"/>
      <c r="L170" s="5"/>
      <c r="T170" s="6"/>
      <c r="U170" s="7"/>
      <c r="V170" s="5"/>
    </row>
    <row r="171" spans="3:22" ht="12.75" x14ac:dyDescent="0.2">
      <c r="C171" s="6"/>
      <c r="D171" s="7"/>
      <c r="F171" s="6"/>
      <c r="H171" s="29"/>
      <c r="I171" s="30"/>
      <c r="L171" s="5"/>
      <c r="T171" s="6"/>
      <c r="U171" s="7"/>
      <c r="V171" s="5"/>
    </row>
    <row r="172" spans="3:22" ht="12.75" x14ac:dyDescent="0.2">
      <c r="C172" s="6"/>
      <c r="D172" s="7"/>
      <c r="F172" s="6"/>
      <c r="H172" s="29"/>
      <c r="I172" s="30"/>
      <c r="L172" s="5"/>
      <c r="T172" s="6"/>
      <c r="U172" s="7"/>
      <c r="V172" s="5"/>
    </row>
    <row r="173" spans="3:22" ht="12.75" x14ac:dyDescent="0.2">
      <c r="C173" s="6"/>
      <c r="D173" s="7"/>
      <c r="F173" s="6"/>
      <c r="H173" s="29"/>
      <c r="I173" s="30"/>
      <c r="L173" s="5"/>
      <c r="T173" s="6"/>
      <c r="U173" s="7"/>
      <c r="V173" s="5"/>
    </row>
    <row r="174" spans="3:22" ht="12.75" x14ac:dyDescent="0.2">
      <c r="C174" s="6"/>
      <c r="D174" s="7"/>
      <c r="F174" s="6"/>
      <c r="H174" s="29"/>
      <c r="I174" s="30"/>
      <c r="L174" s="5"/>
      <c r="T174" s="6"/>
      <c r="U174" s="7"/>
      <c r="V174" s="5"/>
    </row>
    <row r="175" spans="3:22" ht="12.75" x14ac:dyDescent="0.2">
      <c r="C175" s="6"/>
      <c r="D175" s="7"/>
      <c r="F175" s="6"/>
      <c r="H175" s="29"/>
      <c r="I175" s="30"/>
      <c r="L175" s="5"/>
      <c r="T175" s="6"/>
      <c r="U175" s="7"/>
      <c r="V175" s="5"/>
    </row>
    <row r="176" spans="3:22" ht="12.75" x14ac:dyDescent="0.2">
      <c r="C176" s="6"/>
      <c r="D176" s="7"/>
      <c r="F176" s="6"/>
      <c r="H176" s="29"/>
      <c r="I176" s="30"/>
      <c r="L176" s="5"/>
      <c r="T176" s="6"/>
      <c r="U176" s="7"/>
      <c r="V176" s="5"/>
    </row>
    <row r="177" spans="3:22" ht="12.75" x14ac:dyDescent="0.2">
      <c r="C177" s="6"/>
      <c r="D177" s="7"/>
      <c r="F177" s="6"/>
      <c r="H177" s="29"/>
      <c r="I177" s="30"/>
      <c r="L177" s="5"/>
      <c r="T177" s="6"/>
      <c r="U177" s="7"/>
      <c r="V177" s="5"/>
    </row>
    <row r="178" spans="3:22" ht="12.75" x14ac:dyDescent="0.2">
      <c r="C178" s="6"/>
      <c r="D178" s="7"/>
      <c r="F178" s="6"/>
      <c r="H178" s="29"/>
      <c r="I178" s="30"/>
      <c r="L178" s="5"/>
      <c r="T178" s="6"/>
      <c r="U178" s="7"/>
      <c r="V178" s="5"/>
    </row>
    <row r="179" spans="3:22" ht="12.75" x14ac:dyDescent="0.2">
      <c r="C179" s="6"/>
      <c r="D179" s="7"/>
      <c r="F179" s="6"/>
      <c r="H179" s="29"/>
      <c r="I179" s="30"/>
      <c r="L179" s="5"/>
      <c r="T179" s="6"/>
      <c r="U179" s="7"/>
      <c r="V179" s="5"/>
    </row>
    <row r="180" spans="3:22" ht="12.75" x14ac:dyDescent="0.2">
      <c r="C180" s="6"/>
      <c r="D180" s="7"/>
      <c r="F180" s="6"/>
      <c r="H180" s="29"/>
      <c r="I180" s="30"/>
      <c r="L180" s="5"/>
      <c r="T180" s="6"/>
      <c r="U180" s="7"/>
      <c r="V180" s="5"/>
    </row>
    <row r="181" spans="3:22" ht="12.75" x14ac:dyDescent="0.2">
      <c r="C181" s="6"/>
      <c r="D181" s="7"/>
      <c r="F181" s="6"/>
      <c r="H181" s="29"/>
      <c r="I181" s="30"/>
      <c r="L181" s="5"/>
      <c r="T181" s="6"/>
      <c r="U181" s="7"/>
      <c r="V181" s="5"/>
    </row>
    <row r="182" spans="3:22" ht="12.75" x14ac:dyDescent="0.2">
      <c r="C182" s="6"/>
      <c r="D182" s="7"/>
      <c r="F182" s="6"/>
      <c r="H182" s="29"/>
      <c r="I182" s="30"/>
      <c r="L182" s="5"/>
      <c r="T182" s="6"/>
      <c r="U182" s="7"/>
      <c r="V182" s="5"/>
    </row>
    <row r="183" spans="3:22" ht="12.75" x14ac:dyDescent="0.2">
      <c r="C183" s="6"/>
      <c r="D183" s="7"/>
      <c r="F183" s="6"/>
      <c r="H183" s="29"/>
      <c r="I183" s="30"/>
      <c r="L183" s="5"/>
      <c r="T183" s="6"/>
      <c r="U183" s="7"/>
      <c r="V183" s="5"/>
    </row>
    <row r="184" spans="3:22" ht="12.75" x14ac:dyDescent="0.2">
      <c r="C184" s="6"/>
      <c r="D184" s="7"/>
      <c r="F184" s="6"/>
      <c r="H184" s="29"/>
      <c r="I184" s="30"/>
      <c r="L184" s="5"/>
      <c r="T184" s="6"/>
      <c r="U184" s="7"/>
      <c r="V184" s="5"/>
    </row>
    <row r="185" spans="3:22" ht="12.75" x14ac:dyDescent="0.2">
      <c r="C185" s="6"/>
      <c r="D185" s="7"/>
      <c r="F185" s="6"/>
      <c r="H185" s="29"/>
      <c r="I185" s="30"/>
      <c r="L185" s="5"/>
      <c r="T185" s="6"/>
      <c r="U185" s="7"/>
      <c r="V185" s="5"/>
    </row>
    <row r="186" spans="3:22" ht="12.75" x14ac:dyDescent="0.2">
      <c r="C186" s="6"/>
      <c r="D186" s="7"/>
      <c r="F186" s="6"/>
      <c r="H186" s="29"/>
      <c r="I186" s="30"/>
      <c r="L186" s="5"/>
      <c r="T186" s="6"/>
      <c r="U186" s="7"/>
      <c r="V186" s="5"/>
    </row>
    <row r="187" spans="3:22" ht="12.75" x14ac:dyDescent="0.2">
      <c r="C187" s="6"/>
      <c r="D187" s="7"/>
      <c r="F187" s="6"/>
      <c r="H187" s="29"/>
      <c r="I187" s="30"/>
      <c r="L187" s="5"/>
      <c r="T187" s="6"/>
      <c r="U187" s="7"/>
      <c r="V187" s="5"/>
    </row>
    <row r="188" spans="3:22" ht="12.75" x14ac:dyDescent="0.2">
      <c r="C188" s="6"/>
      <c r="D188" s="7"/>
      <c r="F188" s="6"/>
      <c r="H188" s="29"/>
      <c r="I188" s="30"/>
      <c r="L188" s="5"/>
      <c r="T188" s="6"/>
      <c r="U188" s="7"/>
      <c r="V188" s="5"/>
    </row>
    <row r="189" spans="3:22" ht="12.75" x14ac:dyDescent="0.2">
      <c r="C189" s="6"/>
      <c r="D189" s="7"/>
      <c r="F189" s="6"/>
      <c r="H189" s="29"/>
      <c r="I189" s="30"/>
      <c r="L189" s="5"/>
      <c r="T189" s="6"/>
      <c r="U189" s="7"/>
      <c r="V189" s="5"/>
    </row>
    <row r="190" spans="3:22" ht="12.75" x14ac:dyDescent="0.2">
      <c r="C190" s="6"/>
      <c r="D190" s="7"/>
      <c r="F190" s="6"/>
      <c r="H190" s="29"/>
      <c r="I190" s="30"/>
      <c r="L190" s="5"/>
      <c r="T190" s="6"/>
      <c r="U190" s="7"/>
      <c r="V190" s="5"/>
    </row>
    <row r="191" spans="3:22" ht="12.75" x14ac:dyDescent="0.2">
      <c r="C191" s="6"/>
      <c r="D191" s="7"/>
      <c r="F191" s="6"/>
      <c r="H191" s="29"/>
      <c r="I191" s="30"/>
      <c r="L191" s="5"/>
      <c r="T191" s="6"/>
      <c r="U191" s="7"/>
      <c r="V191" s="5"/>
    </row>
    <row r="192" spans="3:22" ht="12.75" x14ac:dyDescent="0.2">
      <c r="C192" s="6"/>
      <c r="D192" s="7"/>
      <c r="F192" s="6"/>
      <c r="H192" s="29"/>
      <c r="I192" s="30"/>
      <c r="L192" s="5"/>
      <c r="T192" s="6"/>
      <c r="U192" s="7"/>
      <c r="V192" s="5"/>
    </row>
    <row r="193" spans="3:22" ht="12.75" x14ac:dyDescent="0.2">
      <c r="C193" s="6"/>
      <c r="D193" s="7"/>
      <c r="F193" s="6"/>
      <c r="H193" s="29"/>
      <c r="I193" s="30"/>
      <c r="L193" s="5"/>
      <c r="T193" s="6"/>
      <c r="U193" s="7"/>
      <c r="V193" s="5"/>
    </row>
    <row r="194" spans="3:22" ht="12.75" x14ac:dyDescent="0.2">
      <c r="C194" s="6"/>
      <c r="D194" s="7"/>
      <c r="F194" s="6"/>
      <c r="H194" s="29"/>
      <c r="I194" s="30"/>
      <c r="L194" s="5"/>
      <c r="T194" s="6"/>
      <c r="U194" s="7"/>
      <c r="V194" s="5"/>
    </row>
    <row r="195" spans="3:22" ht="12.75" x14ac:dyDescent="0.2">
      <c r="C195" s="6"/>
      <c r="D195" s="7"/>
      <c r="F195" s="6"/>
      <c r="H195" s="29"/>
      <c r="I195" s="30"/>
      <c r="L195" s="5"/>
      <c r="T195" s="6"/>
      <c r="U195" s="7"/>
      <c r="V195" s="5"/>
    </row>
    <row r="196" spans="3:22" ht="12.75" x14ac:dyDescent="0.2">
      <c r="C196" s="6"/>
      <c r="D196" s="7"/>
      <c r="F196" s="6"/>
      <c r="H196" s="29"/>
      <c r="I196" s="30"/>
      <c r="L196" s="5"/>
      <c r="T196" s="6"/>
      <c r="U196" s="7"/>
      <c r="V196" s="5"/>
    </row>
    <row r="197" spans="3:22" ht="12.75" x14ac:dyDescent="0.2">
      <c r="C197" s="6"/>
      <c r="D197" s="7"/>
      <c r="F197" s="6"/>
      <c r="H197" s="29"/>
      <c r="I197" s="30"/>
      <c r="L197" s="5"/>
      <c r="T197" s="6"/>
      <c r="U197" s="7"/>
      <c r="V197" s="5"/>
    </row>
    <row r="198" spans="3:22" ht="12.75" x14ac:dyDescent="0.2">
      <c r="C198" s="6"/>
      <c r="D198" s="7"/>
      <c r="F198" s="6"/>
      <c r="H198" s="29"/>
      <c r="I198" s="30"/>
      <c r="L198" s="5"/>
      <c r="T198" s="6"/>
      <c r="U198" s="7"/>
      <c r="V198" s="5"/>
    </row>
    <row r="199" spans="3:22" ht="12.75" x14ac:dyDescent="0.2">
      <c r="C199" s="6"/>
      <c r="D199" s="7"/>
      <c r="F199" s="6"/>
      <c r="H199" s="29"/>
      <c r="I199" s="30"/>
      <c r="L199" s="5"/>
      <c r="T199" s="6"/>
      <c r="U199" s="7"/>
      <c r="V199" s="5"/>
    </row>
    <row r="200" spans="3:22" ht="12.75" x14ac:dyDescent="0.2">
      <c r="C200" s="6"/>
      <c r="D200" s="7"/>
      <c r="F200" s="6"/>
      <c r="H200" s="29"/>
      <c r="I200" s="30"/>
      <c r="L200" s="5"/>
      <c r="T200" s="6"/>
      <c r="U200" s="7"/>
      <c r="V200" s="5"/>
    </row>
    <row r="201" spans="3:22" ht="12.75" x14ac:dyDescent="0.2">
      <c r="C201" s="6"/>
      <c r="D201" s="7"/>
      <c r="F201" s="6"/>
      <c r="H201" s="29"/>
      <c r="I201" s="30"/>
      <c r="L201" s="5"/>
      <c r="T201" s="6"/>
      <c r="U201" s="7"/>
      <c r="V201" s="5"/>
    </row>
    <row r="202" spans="3:22" ht="12.75" x14ac:dyDescent="0.2">
      <c r="C202" s="6"/>
      <c r="D202" s="7"/>
      <c r="F202" s="6"/>
      <c r="H202" s="29"/>
      <c r="I202" s="30"/>
      <c r="L202" s="5"/>
      <c r="T202" s="6"/>
      <c r="U202" s="7"/>
      <c r="V202" s="5"/>
    </row>
    <row r="203" spans="3:22" ht="12.75" x14ac:dyDescent="0.2">
      <c r="C203" s="6"/>
      <c r="D203" s="7"/>
      <c r="F203" s="6"/>
      <c r="H203" s="29"/>
      <c r="I203" s="30"/>
      <c r="L203" s="5"/>
      <c r="T203" s="6"/>
      <c r="U203" s="7"/>
      <c r="V203" s="5"/>
    </row>
    <row r="204" spans="3:22" ht="12.75" x14ac:dyDescent="0.2">
      <c r="C204" s="6"/>
      <c r="D204" s="7"/>
      <c r="F204" s="6"/>
      <c r="H204" s="29"/>
      <c r="I204" s="30"/>
      <c r="L204" s="5"/>
      <c r="T204" s="6"/>
      <c r="U204" s="7"/>
      <c r="V204" s="5"/>
    </row>
    <row r="205" spans="3:22" ht="12.75" x14ac:dyDescent="0.2">
      <c r="C205" s="6"/>
      <c r="D205" s="7"/>
      <c r="F205" s="6"/>
      <c r="H205" s="29"/>
      <c r="I205" s="30"/>
      <c r="L205" s="5"/>
      <c r="T205" s="6"/>
      <c r="U205" s="7"/>
      <c r="V205" s="5"/>
    </row>
    <row r="206" spans="3:22" ht="12.75" x14ac:dyDescent="0.2">
      <c r="C206" s="6"/>
      <c r="D206" s="7"/>
      <c r="F206" s="6"/>
      <c r="H206" s="29"/>
      <c r="I206" s="30"/>
      <c r="L206" s="5"/>
      <c r="T206" s="6"/>
      <c r="U206" s="7"/>
      <c r="V206" s="5"/>
    </row>
    <row r="207" spans="3:22" ht="12.75" x14ac:dyDescent="0.2">
      <c r="C207" s="6"/>
      <c r="D207" s="7"/>
      <c r="F207" s="6"/>
      <c r="H207" s="29"/>
      <c r="I207" s="30"/>
      <c r="L207" s="5"/>
      <c r="T207" s="6"/>
      <c r="U207" s="7"/>
      <c r="V207" s="5"/>
    </row>
    <row r="208" spans="3:22" ht="12.75" x14ac:dyDescent="0.2">
      <c r="C208" s="6"/>
      <c r="D208" s="7"/>
      <c r="F208" s="6"/>
      <c r="H208" s="29"/>
      <c r="I208" s="30"/>
      <c r="L208" s="5"/>
      <c r="T208" s="6"/>
      <c r="U208" s="7"/>
      <c r="V208" s="5"/>
    </row>
    <row r="209" spans="3:22" ht="12.75" x14ac:dyDescent="0.2">
      <c r="C209" s="6"/>
      <c r="D209" s="7"/>
      <c r="F209" s="6"/>
      <c r="H209" s="29"/>
      <c r="I209" s="30"/>
      <c r="L209" s="5"/>
      <c r="T209" s="6"/>
      <c r="U209" s="7"/>
      <c r="V209" s="5"/>
    </row>
    <row r="210" spans="3:22" ht="12.75" x14ac:dyDescent="0.2">
      <c r="C210" s="6"/>
      <c r="D210" s="7"/>
      <c r="F210" s="6"/>
      <c r="H210" s="29"/>
      <c r="I210" s="30"/>
      <c r="L210" s="5"/>
      <c r="T210" s="6"/>
      <c r="U210" s="7"/>
      <c r="V210" s="5"/>
    </row>
    <row r="211" spans="3:22" ht="12.75" x14ac:dyDescent="0.2">
      <c r="C211" s="6"/>
      <c r="D211" s="7"/>
      <c r="F211" s="6"/>
      <c r="H211" s="29"/>
      <c r="I211" s="30"/>
      <c r="L211" s="5"/>
      <c r="T211" s="6"/>
      <c r="U211" s="7"/>
      <c r="V211" s="5"/>
    </row>
    <row r="212" spans="3:22" ht="12.75" x14ac:dyDescent="0.2">
      <c r="C212" s="6"/>
      <c r="D212" s="7"/>
      <c r="F212" s="6"/>
      <c r="H212" s="29"/>
      <c r="I212" s="30"/>
      <c r="L212" s="5"/>
      <c r="T212" s="6"/>
      <c r="U212" s="7"/>
      <c r="V212" s="5"/>
    </row>
    <row r="213" spans="3:22" ht="12.75" x14ac:dyDescent="0.2">
      <c r="C213" s="6"/>
      <c r="D213" s="7"/>
      <c r="F213" s="6"/>
      <c r="H213" s="29"/>
      <c r="I213" s="30"/>
      <c r="L213" s="5"/>
      <c r="T213" s="6"/>
      <c r="U213" s="7"/>
      <c r="V213" s="5"/>
    </row>
    <row r="214" spans="3:22" ht="12.75" x14ac:dyDescent="0.2">
      <c r="C214" s="6"/>
      <c r="D214" s="7"/>
      <c r="F214" s="6"/>
      <c r="H214" s="29"/>
      <c r="I214" s="30"/>
      <c r="L214" s="5"/>
      <c r="T214" s="6"/>
      <c r="U214" s="7"/>
      <c r="V214" s="5"/>
    </row>
    <row r="215" spans="3:22" ht="12.75" x14ac:dyDescent="0.2">
      <c r="C215" s="6"/>
      <c r="D215" s="7"/>
      <c r="F215" s="6"/>
      <c r="H215" s="29"/>
      <c r="I215" s="30"/>
      <c r="L215" s="5"/>
      <c r="T215" s="6"/>
      <c r="U215" s="7"/>
      <c r="V215" s="5"/>
    </row>
    <row r="216" spans="3:22" ht="12.75" x14ac:dyDescent="0.2">
      <c r="C216" s="6"/>
      <c r="D216" s="7"/>
      <c r="F216" s="6"/>
      <c r="H216" s="29"/>
      <c r="I216" s="30"/>
      <c r="L216" s="5"/>
      <c r="T216" s="6"/>
      <c r="U216" s="7"/>
      <c r="V216" s="5"/>
    </row>
    <row r="217" spans="3:22" ht="12.75" x14ac:dyDescent="0.2">
      <c r="C217" s="6"/>
      <c r="D217" s="7"/>
      <c r="F217" s="6"/>
      <c r="H217" s="29"/>
      <c r="I217" s="30"/>
      <c r="L217" s="5"/>
      <c r="T217" s="6"/>
      <c r="U217" s="7"/>
      <c r="V217" s="5"/>
    </row>
    <row r="218" spans="3:22" ht="12.75" x14ac:dyDescent="0.2">
      <c r="C218" s="6"/>
      <c r="D218" s="7"/>
      <c r="F218" s="6"/>
      <c r="H218" s="29"/>
      <c r="I218" s="30"/>
      <c r="L218" s="5"/>
      <c r="T218" s="6"/>
      <c r="U218" s="7"/>
      <c r="V218" s="5"/>
    </row>
    <row r="219" spans="3:22" ht="12.75" x14ac:dyDescent="0.2">
      <c r="C219" s="6"/>
      <c r="D219" s="7"/>
      <c r="F219" s="6"/>
      <c r="H219" s="29"/>
      <c r="I219" s="30"/>
      <c r="L219" s="5"/>
      <c r="T219" s="6"/>
      <c r="U219" s="7"/>
      <c r="V219" s="5"/>
    </row>
    <row r="220" spans="3:22" ht="12.75" x14ac:dyDescent="0.2">
      <c r="C220" s="6"/>
      <c r="D220" s="7"/>
      <c r="F220" s="6"/>
      <c r="H220" s="29"/>
      <c r="I220" s="30"/>
      <c r="L220" s="5"/>
      <c r="T220" s="6"/>
      <c r="U220" s="7"/>
      <c r="V220" s="5"/>
    </row>
    <row r="221" spans="3:22" ht="12.75" x14ac:dyDescent="0.2">
      <c r="C221" s="6"/>
      <c r="D221" s="7"/>
      <c r="F221" s="6"/>
      <c r="H221" s="29"/>
      <c r="I221" s="30"/>
      <c r="L221" s="5"/>
      <c r="T221" s="6"/>
      <c r="U221" s="7"/>
      <c r="V221" s="5"/>
    </row>
    <row r="222" spans="3:22" ht="12.75" x14ac:dyDescent="0.2">
      <c r="C222" s="6"/>
      <c r="D222" s="7"/>
      <c r="F222" s="6"/>
      <c r="H222" s="29"/>
      <c r="I222" s="30"/>
      <c r="L222" s="5"/>
      <c r="T222" s="6"/>
      <c r="U222" s="7"/>
      <c r="V222" s="5"/>
    </row>
    <row r="223" spans="3:22" ht="12.75" x14ac:dyDescent="0.2">
      <c r="C223" s="6"/>
      <c r="D223" s="7"/>
      <c r="F223" s="6"/>
      <c r="H223" s="29"/>
      <c r="I223" s="30"/>
      <c r="L223" s="5"/>
      <c r="T223" s="6"/>
      <c r="U223" s="7"/>
      <c r="V223" s="5"/>
    </row>
    <row r="224" spans="3:22" ht="12.75" x14ac:dyDescent="0.2">
      <c r="C224" s="6"/>
      <c r="D224" s="7"/>
      <c r="F224" s="6"/>
      <c r="H224" s="29"/>
      <c r="I224" s="30"/>
      <c r="L224" s="5"/>
      <c r="T224" s="6"/>
      <c r="U224" s="7"/>
      <c r="V224" s="5"/>
    </row>
    <row r="225" spans="3:22" ht="12.75" x14ac:dyDescent="0.2">
      <c r="C225" s="6"/>
      <c r="D225" s="7"/>
      <c r="F225" s="6"/>
      <c r="H225" s="29"/>
      <c r="I225" s="30"/>
      <c r="L225" s="5"/>
      <c r="T225" s="6"/>
      <c r="U225" s="7"/>
      <c r="V225" s="5"/>
    </row>
    <row r="226" spans="3:22" ht="12.75" x14ac:dyDescent="0.2">
      <c r="C226" s="6"/>
      <c r="D226" s="7"/>
      <c r="F226" s="6"/>
      <c r="H226" s="29"/>
      <c r="I226" s="30"/>
      <c r="L226" s="5"/>
      <c r="T226" s="6"/>
      <c r="U226" s="7"/>
      <c r="V226" s="5"/>
    </row>
    <row r="227" spans="3:22" ht="12.75" x14ac:dyDescent="0.2">
      <c r="C227" s="6"/>
      <c r="D227" s="7"/>
      <c r="F227" s="6"/>
      <c r="H227" s="29"/>
      <c r="I227" s="30"/>
      <c r="L227" s="5"/>
      <c r="T227" s="6"/>
      <c r="U227" s="7"/>
      <c r="V227" s="5"/>
    </row>
    <row r="228" spans="3:22" ht="12.75" x14ac:dyDescent="0.2">
      <c r="C228" s="6"/>
      <c r="D228" s="7"/>
      <c r="F228" s="6"/>
      <c r="H228" s="29"/>
      <c r="I228" s="30"/>
      <c r="L228" s="5"/>
      <c r="T228" s="6"/>
      <c r="U228" s="7"/>
      <c r="V228" s="5"/>
    </row>
    <row r="229" spans="3:22" ht="12.75" x14ac:dyDescent="0.2">
      <c r="C229" s="6"/>
      <c r="D229" s="7"/>
      <c r="F229" s="6"/>
      <c r="H229" s="29"/>
      <c r="I229" s="30"/>
      <c r="L229" s="5"/>
      <c r="T229" s="6"/>
      <c r="U229" s="7"/>
      <c r="V229" s="5"/>
    </row>
    <row r="230" spans="3:22" ht="12.75" x14ac:dyDescent="0.2">
      <c r="C230" s="6"/>
      <c r="D230" s="7"/>
      <c r="F230" s="6"/>
      <c r="H230" s="29"/>
      <c r="I230" s="30"/>
      <c r="L230" s="5"/>
      <c r="T230" s="6"/>
      <c r="U230" s="7"/>
      <c r="V230" s="5"/>
    </row>
    <row r="231" spans="3:22" ht="12.75" x14ac:dyDescent="0.2">
      <c r="C231" s="6"/>
      <c r="D231" s="7"/>
      <c r="F231" s="6"/>
      <c r="H231" s="29"/>
      <c r="I231" s="30"/>
      <c r="L231" s="5"/>
      <c r="T231" s="6"/>
      <c r="U231" s="7"/>
      <c r="V231" s="5"/>
    </row>
    <row r="232" spans="3:22" ht="12.75" x14ac:dyDescent="0.2">
      <c r="C232" s="6"/>
      <c r="D232" s="7"/>
      <c r="F232" s="6"/>
      <c r="H232" s="29"/>
      <c r="I232" s="30"/>
      <c r="L232" s="5"/>
      <c r="T232" s="6"/>
      <c r="U232" s="7"/>
      <c r="V232" s="5"/>
    </row>
    <row r="233" spans="3:22" ht="12.75" x14ac:dyDescent="0.2">
      <c r="C233" s="6"/>
      <c r="D233" s="7"/>
      <c r="F233" s="6"/>
      <c r="H233" s="29"/>
      <c r="I233" s="30"/>
      <c r="L233" s="5"/>
      <c r="T233" s="6"/>
      <c r="U233" s="7"/>
      <c r="V233" s="5"/>
    </row>
    <row r="234" spans="3:22" ht="12.75" x14ac:dyDescent="0.2">
      <c r="C234" s="6"/>
      <c r="D234" s="7"/>
      <c r="F234" s="6"/>
      <c r="H234" s="29"/>
      <c r="I234" s="30"/>
      <c r="L234" s="5"/>
      <c r="T234" s="6"/>
      <c r="U234" s="7"/>
      <c r="V234" s="5"/>
    </row>
    <row r="235" spans="3:22" ht="12.75" x14ac:dyDescent="0.2">
      <c r="C235" s="6"/>
      <c r="D235" s="7"/>
      <c r="F235" s="6"/>
      <c r="H235" s="29"/>
      <c r="I235" s="30"/>
      <c r="L235" s="5"/>
      <c r="T235" s="6"/>
      <c r="U235" s="7"/>
      <c r="V235" s="5"/>
    </row>
    <row r="236" spans="3:22" ht="12.75" x14ac:dyDescent="0.2">
      <c r="C236" s="6"/>
      <c r="D236" s="7"/>
      <c r="F236" s="6"/>
      <c r="H236" s="29"/>
      <c r="I236" s="30"/>
      <c r="L236" s="5"/>
      <c r="T236" s="6"/>
      <c r="U236" s="7"/>
      <c r="V236" s="5"/>
    </row>
    <row r="237" spans="3:22" ht="12.75" x14ac:dyDescent="0.2">
      <c r="C237" s="6"/>
      <c r="D237" s="7"/>
      <c r="F237" s="6"/>
      <c r="H237" s="29"/>
      <c r="I237" s="30"/>
      <c r="L237" s="5"/>
      <c r="T237" s="6"/>
      <c r="U237" s="7"/>
      <c r="V237" s="5"/>
    </row>
    <row r="238" spans="3:22" ht="12.75" x14ac:dyDescent="0.2">
      <c r="C238" s="6"/>
      <c r="D238" s="7"/>
      <c r="F238" s="6"/>
      <c r="H238" s="29"/>
      <c r="I238" s="30"/>
      <c r="L238" s="5"/>
      <c r="T238" s="6"/>
      <c r="U238" s="7"/>
      <c r="V238" s="5"/>
    </row>
    <row r="239" spans="3:22" ht="12.75" x14ac:dyDescent="0.2">
      <c r="C239" s="6"/>
      <c r="D239" s="7"/>
      <c r="F239" s="6"/>
      <c r="H239" s="29"/>
      <c r="I239" s="30"/>
      <c r="L239" s="5"/>
      <c r="T239" s="6"/>
      <c r="U239" s="7"/>
      <c r="V239" s="5"/>
    </row>
    <row r="240" spans="3:22" ht="12.75" x14ac:dyDescent="0.2">
      <c r="C240" s="6"/>
      <c r="D240" s="7"/>
      <c r="F240" s="6"/>
      <c r="H240" s="29"/>
      <c r="I240" s="30"/>
      <c r="L240" s="5"/>
      <c r="T240" s="6"/>
      <c r="U240" s="7"/>
      <c r="V240" s="5"/>
    </row>
    <row r="241" spans="3:22" ht="12.75" x14ac:dyDescent="0.2">
      <c r="C241" s="6"/>
      <c r="D241" s="7"/>
      <c r="F241" s="6"/>
      <c r="H241" s="29"/>
      <c r="I241" s="30"/>
      <c r="L241" s="5"/>
      <c r="T241" s="6"/>
      <c r="U241" s="7"/>
      <c r="V241" s="5"/>
    </row>
    <row r="242" spans="3:22" ht="12.75" x14ac:dyDescent="0.2">
      <c r="C242" s="6"/>
      <c r="D242" s="7"/>
      <c r="F242" s="6"/>
      <c r="H242" s="29"/>
      <c r="I242" s="30"/>
      <c r="L242" s="5"/>
      <c r="T242" s="6"/>
      <c r="U242" s="7"/>
      <c r="V242" s="5"/>
    </row>
    <row r="243" spans="3:22" ht="12.75" x14ac:dyDescent="0.2">
      <c r="C243" s="6"/>
      <c r="D243" s="7"/>
      <c r="F243" s="6"/>
      <c r="H243" s="29"/>
      <c r="I243" s="30"/>
      <c r="L243" s="5"/>
      <c r="T243" s="6"/>
      <c r="U243" s="7"/>
      <c r="V243" s="5"/>
    </row>
    <row r="244" spans="3:22" ht="12.75" x14ac:dyDescent="0.2">
      <c r="C244" s="6"/>
      <c r="D244" s="7"/>
      <c r="F244" s="6"/>
      <c r="H244" s="29"/>
      <c r="I244" s="30"/>
      <c r="L244" s="5"/>
      <c r="T244" s="6"/>
      <c r="U244" s="7"/>
      <c r="V244" s="5"/>
    </row>
    <row r="245" spans="3:22" ht="12.75" x14ac:dyDescent="0.2">
      <c r="C245" s="6"/>
      <c r="D245" s="7"/>
      <c r="F245" s="6"/>
      <c r="H245" s="29"/>
      <c r="I245" s="30"/>
      <c r="L245" s="5"/>
      <c r="T245" s="6"/>
      <c r="U245" s="7"/>
      <c r="V245" s="5"/>
    </row>
    <row r="246" spans="3:22" ht="12.75" x14ac:dyDescent="0.2">
      <c r="C246" s="6"/>
      <c r="D246" s="7"/>
      <c r="F246" s="6"/>
      <c r="H246" s="29"/>
      <c r="I246" s="30"/>
      <c r="L246" s="5"/>
      <c r="T246" s="6"/>
      <c r="U246" s="7"/>
      <c r="V246" s="5"/>
    </row>
    <row r="247" spans="3:22" ht="12.75" x14ac:dyDescent="0.2">
      <c r="C247" s="6"/>
      <c r="D247" s="7"/>
      <c r="F247" s="6"/>
      <c r="H247" s="29"/>
      <c r="I247" s="30"/>
      <c r="L247" s="5"/>
      <c r="T247" s="6"/>
      <c r="U247" s="7"/>
      <c r="V247" s="5"/>
    </row>
    <row r="248" spans="3:22" ht="12.75" x14ac:dyDescent="0.2">
      <c r="C248" s="6"/>
      <c r="D248" s="7"/>
      <c r="F248" s="6"/>
      <c r="H248" s="29"/>
      <c r="I248" s="30"/>
      <c r="L248" s="5"/>
      <c r="T248" s="6"/>
      <c r="U248" s="7"/>
      <c r="V248" s="5"/>
    </row>
    <row r="249" spans="3:22" ht="12.75" x14ac:dyDescent="0.2">
      <c r="C249" s="6"/>
      <c r="D249" s="7"/>
      <c r="F249" s="6"/>
      <c r="H249" s="29"/>
      <c r="I249" s="30"/>
      <c r="L249" s="5"/>
      <c r="T249" s="6"/>
      <c r="U249" s="7"/>
      <c r="V249" s="5"/>
    </row>
    <row r="250" spans="3:22" ht="12.75" x14ac:dyDescent="0.2">
      <c r="C250" s="6"/>
      <c r="D250" s="7"/>
      <c r="F250" s="6"/>
      <c r="H250" s="29"/>
      <c r="I250" s="30"/>
      <c r="L250" s="5"/>
      <c r="T250" s="6"/>
      <c r="U250" s="7"/>
      <c r="V250" s="5"/>
    </row>
    <row r="251" spans="3:22" ht="12.75" x14ac:dyDescent="0.2">
      <c r="C251" s="6"/>
      <c r="D251" s="7"/>
      <c r="F251" s="6"/>
      <c r="H251" s="29"/>
      <c r="I251" s="30"/>
      <c r="L251" s="5"/>
      <c r="T251" s="6"/>
      <c r="U251" s="7"/>
      <c r="V251" s="5"/>
    </row>
    <row r="252" spans="3:22" ht="12.75" x14ac:dyDescent="0.2">
      <c r="C252" s="6"/>
      <c r="D252" s="7"/>
      <c r="F252" s="6"/>
      <c r="H252" s="29"/>
      <c r="I252" s="30"/>
      <c r="L252" s="5"/>
      <c r="T252" s="6"/>
      <c r="U252" s="7"/>
      <c r="V252" s="5"/>
    </row>
    <row r="253" spans="3:22" ht="12.75" x14ac:dyDescent="0.2">
      <c r="C253" s="6"/>
      <c r="D253" s="7"/>
      <c r="F253" s="6"/>
      <c r="H253" s="29"/>
      <c r="I253" s="30"/>
      <c r="L253" s="5"/>
      <c r="T253" s="6"/>
      <c r="U253" s="7"/>
      <c r="V253" s="5"/>
    </row>
    <row r="254" spans="3:22" ht="12.75" x14ac:dyDescent="0.2">
      <c r="C254" s="6"/>
      <c r="D254" s="7"/>
      <c r="F254" s="6"/>
      <c r="H254" s="29"/>
      <c r="I254" s="30"/>
      <c r="L254" s="5"/>
      <c r="T254" s="6"/>
      <c r="U254" s="7"/>
      <c r="V254" s="5"/>
    </row>
    <row r="255" spans="3:22" ht="12.75" x14ac:dyDescent="0.2">
      <c r="C255" s="6"/>
      <c r="D255" s="7"/>
      <c r="F255" s="6"/>
      <c r="H255" s="29"/>
      <c r="I255" s="30"/>
      <c r="L255" s="5"/>
      <c r="T255" s="6"/>
      <c r="U255" s="7"/>
      <c r="V255" s="5"/>
    </row>
    <row r="256" spans="3:22" ht="12.75" x14ac:dyDescent="0.2">
      <c r="C256" s="6"/>
      <c r="D256" s="7"/>
      <c r="F256" s="6"/>
      <c r="H256" s="29"/>
      <c r="I256" s="30"/>
      <c r="L256" s="5"/>
      <c r="T256" s="6"/>
      <c r="U256" s="7"/>
      <c r="V256" s="5"/>
    </row>
    <row r="257" spans="3:22" ht="12.75" x14ac:dyDescent="0.2">
      <c r="C257" s="6"/>
      <c r="D257" s="7"/>
      <c r="F257" s="6"/>
      <c r="H257" s="29"/>
      <c r="I257" s="30"/>
      <c r="L257" s="5"/>
      <c r="T257" s="6"/>
      <c r="U257" s="7"/>
      <c r="V257" s="5"/>
    </row>
    <row r="258" spans="3:22" ht="12.75" x14ac:dyDescent="0.2">
      <c r="C258" s="6"/>
      <c r="D258" s="7"/>
      <c r="F258" s="6"/>
      <c r="H258" s="29"/>
      <c r="I258" s="30"/>
      <c r="L258" s="5"/>
      <c r="T258" s="6"/>
      <c r="U258" s="7"/>
      <c r="V258" s="5"/>
    </row>
    <row r="259" spans="3:22" ht="12.75" x14ac:dyDescent="0.2">
      <c r="C259" s="6"/>
      <c r="D259" s="7"/>
      <c r="F259" s="6"/>
      <c r="H259" s="29"/>
      <c r="I259" s="30"/>
      <c r="L259" s="5"/>
      <c r="T259" s="6"/>
      <c r="U259" s="7"/>
      <c r="V259" s="5"/>
    </row>
    <row r="260" spans="3:22" ht="12.75" x14ac:dyDescent="0.2">
      <c r="C260" s="6"/>
      <c r="D260" s="7"/>
      <c r="F260" s="6"/>
      <c r="H260" s="29"/>
      <c r="I260" s="30"/>
      <c r="L260" s="5"/>
      <c r="T260" s="6"/>
      <c r="U260" s="7"/>
      <c r="V260" s="5"/>
    </row>
    <row r="261" spans="3:22" ht="12.75" x14ac:dyDescent="0.2">
      <c r="C261" s="6"/>
      <c r="D261" s="7"/>
      <c r="F261" s="6"/>
      <c r="H261" s="29"/>
      <c r="I261" s="30"/>
      <c r="L261" s="5"/>
      <c r="T261" s="6"/>
      <c r="U261" s="7"/>
      <c r="V261" s="5"/>
    </row>
    <row r="262" spans="3:22" ht="12.75" x14ac:dyDescent="0.2">
      <c r="C262" s="6"/>
      <c r="D262" s="7"/>
      <c r="F262" s="6"/>
      <c r="H262" s="29"/>
      <c r="I262" s="30"/>
      <c r="L262" s="5"/>
      <c r="T262" s="6"/>
      <c r="U262" s="7"/>
      <c r="V262" s="5"/>
    </row>
    <row r="263" spans="3:22" ht="12.75" x14ac:dyDescent="0.2">
      <c r="C263" s="6"/>
      <c r="D263" s="7"/>
      <c r="F263" s="6"/>
      <c r="H263" s="29"/>
      <c r="I263" s="30"/>
      <c r="L263" s="5"/>
      <c r="T263" s="6"/>
      <c r="U263" s="7"/>
      <c r="V263" s="5"/>
    </row>
    <row r="264" spans="3:22" ht="12.75" x14ac:dyDescent="0.2">
      <c r="C264" s="6"/>
      <c r="D264" s="7"/>
      <c r="F264" s="6"/>
      <c r="H264" s="29"/>
      <c r="I264" s="30"/>
      <c r="L264" s="5"/>
      <c r="T264" s="6"/>
      <c r="U264" s="7"/>
      <c r="V264" s="5"/>
    </row>
    <row r="265" spans="3:22" ht="12.75" x14ac:dyDescent="0.2">
      <c r="C265" s="6"/>
      <c r="D265" s="7"/>
      <c r="F265" s="6"/>
      <c r="H265" s="29"/>
      <c r="I265" s="30"/>
      <c r="L265" s="5"/>
      <c r="T265" s="6"/>
      <c r="U265" s="7"/>
      <c r="V265" s="5"/>
    </row>
    <row r="266" spans="3:22" ht="12.75" x14ac:dyDescent="0.2">
      <c r="C266" s="6"/>
      <c r="D266" s="7"/>
      <c r="F266" s="6"/>
      <c r="H266" s="29"/>
      <c r="I266" s="30"/>
      <c r="L266" s="5"/>
      <c r="T266" s="6"/>
      <c r="U266" s="7"/>
      <c r="V266" s="5"/>
    </row>
    <row r="267" spans="3:22" ht="12.75" x14ac:dyDescent="0.2">
      <c r="C267" s="6"/>
      <c r="D267" s="7"/>
      <c r="F267" s="6"/>
      <c r="H267" s="29"/>
      <c r="I267" s="30"/>
      <c r="L267" s="5"/>
      <c r="T267" s="6"/>
      <c r="U267" s="7"/>
      <c r="V267" s="5"/>
    </row>
    <row r="268" spans="3:22" ht="12.75" x14ac:dyDescent="0.2">
      <c r="C268" s="6"/>
      <c r="D268" s="7"/>
      <c r="F268" s="6"/>
      <c r="H268" s="29"/>
      <c r="I268" s="30"/>
      <c r="L268" s="5"/>
      <c r="T268" s="6"/>
      <c r="U268" s="7"/>
      <c r="V268" s="5"/>
    </row>
    <row r="269" spans="3:22" ht="12.75" x14ac:dyDescent="0.2">
      <c r="C269" s="6"/>
      <c r="D269" s="7"/>
      <c r="F269" s="6"/>
      <c r="H269" s="29"/>
      <c r="I269" s="30"/>
      <c r="L269" s="5"/>
      <c r="T269" s="6"/>
      <c r="U269" s="7"/>
      <c r="V269" s="5"/>
    </row>
    <row r="270" spans="3:22" ht="12.75" x14ac:dyDescent="0.2">
      <c r="C270" s="6"/>
      <c r="D270" s="7"/>
      <c r="F270" s="6"/>
      <c r="H270" s="29"/>
      <c r="I270" s="30"/>
      <c r="L270" s="5"/>
      <c r="T270" s="6"/>
      <c r="U270" s="7"/>
      <c r="V270" s="5"/>
    </row>
    <row r="271" spans="3:22" ht="12.75" x14ac:dyDescent="0.2">
      <c r="C271" s="6"/>
      <c r="D271" s="7"/>
      <c r="F271" s="6"/>
      <c r="H271" s="29"/>
      <c r="I271" s="30"/>
      <c r="L271" s="5"/>
      <c r="T271" s="6"/>
      <c r="U271" s="7"/>
      <c r="V271" s="5"/>
    </row>
    <row r="272" spans="3:22" ht="12.75" x14ac:dyDescent="0.2">
      <c r="C272" s="6"/>
      <c r="D272" s="7"/>
      <c r="F272" s="6"/>
      <c r="H272" s="29"/>
      <c r="I272" s="30"/>
      <c r="L272" s="5"/>
      <c r="T272" s="6"/>
      <c r="U272" s="7"/>
      <c r="V272" s="5"/>
    </row>
    <row r="273" spans="3:22" ht="12.75" x14ac:dyDescent="0.2">
      <c r="C273" s="6"/>
      <c r="D273" s="7"/>
      <c r="F273" s="6"/>
      <c r="H273" s="29"/>
      <c r="I273" s="30"/>
      <c r="L273" s="5"/>
      <c r="T273" s="6"/>
      <c r="U273" s="7"/>
      <c r="V273" s="5"/>
    </row>
    <row r="274" spans="3:22" ht="12.75" x14ac:dyDescent="0.2">
      <c r="C274" s="6"/>
      <c r="D274" s="7"/>
      <c r="F274" s="6"/>
      <c r="H274" s="29"/>
      <c r="I274" s="30"/>
      <c r="L274" s="5"/>
      <c r="T274" s="6"/>
      <c r="U274" s="7"/>
      <c r="V274" s="5"/>
    </row>
    <row r="275" spans="3:22" ht="12.75" x14ac:dyDescent="0.2">
      <c r="C275" s="6"/>
      <c r="D275" s="7"/>
      <c r="F275" s="6"/>
      <c r="H275" s="29"/>
      <c r="I275" s="30"/>
      <c r="L275" s="5"/>
      <c r="T275" s="6"/>
      <c r="U275" s="7"/>
      <c r="V275" s="5"/>
    </row>
    <row r="276" spans="3:22" ht="12.75" x14ac:dyDescent="0.2">
      <c r="C276" s="6"/>
      <c r="D276" s="7"/>
      <c r="F276" s="6"/>
      <c r="H276" s="29"/>
      <c r="I276" s="30"/>
      <c r="L276" s="5"/>
      <c r="T276" s="6"/>
      <c r="U276" s="7"/>
      <c r="V276" s="5"/>
    </row>
    <row r="277" spans="3:22" ht="12.75" x14ac:dyDescent="0.2">
      <c r="C277" s="6"/>
      <c r="D277" s="7"/>
      <c r="F277" s="6"/>
      <c r="H277" s="29"/>
      <c r="I277" s="30"/>
      <c r="L277" s="5"/>
      <c r="T277" s="6"/>
      <c r="U277" s="7"/>
      <c r="V277" s="5"/>
    </row>
    <row r="278" spans="3:22" ht="12.75" x14ac:dyDescent="0.2">
      <c r="C278" s="6"/>
      <c r="D278" s="7"/>
      <c r="F278" s="6"/>
      <c r="H278" s="29"/>
      <c r="I278" s="30"/>
      <c r="L278" s="5"/>
      <c r="T278" s="6"/>
      <c r="U278" s="7"/>
      <c r="V278" s="5"/>
    </row>
    <row r="279" spans="3:22" ht="12.75" x14ac:dyDescent="0.2">
      <c r="C279" s="6"/>
      <c r="D279" s="7"/>
      <c r="F279" s="6"/>
      <c r="H279" s="29"/>
      <c r="I279" s="30"/>
      <c r="L279" s="5"/>
      <c r="T279" s="6"/>
      <c r="U279" s="7"/>
      <c r="V279" s="5"/>
    </row>
    <row r="280" spans="3:22" ht="12.75" x14ac:dyDescent="0.2">
      <c r="C280" s="6"/>
      <c r="D280" s="7"/>
      <c r="F280" s="6"/>
      <c r="H280" s="29"/>
      <c r="I280" s="30"/>
      <c r="L280" s="5"/>
      <c r="T280" s="6"/>
      <c r="U280" s="7"/>
      <c r="V280" s="5"/>
    </row>
    <row r="281" spans="3:22" ht="12.75" x14ac:dyDescent="0.2">
      <c r="C281" s="6"/>
      <c r="D281" s="7"/>
      <c r="F281" s="6"/>
      <c r="H281" s="29"/>
      <c r="I281" s="30"/>
      <c r="L281" s="5"/>
      <c r="T281" s="6"/>
      <c r="U281" s="7"/>
      <c r="V281" s="5"/>
    </row>
    <row r="282" spans="3:22" ht="12.75" x14ac:dyDescent="0.2">
      <c r="C282" s="6"/>
      <c r="D282" s="7"/>
      <c r="F282" s="6"/>
      <c r="H282" s="29"/>
      <c r="I282" s="30"/>
      <c r="L282" s="5"/>
      <c r="T282" s="6"/>
      <c r="U282" s="7"/>
      <c r="V282" s="5"/>
    </row>
    <row r="283" spans="3:22" ht="12.75" x14ac:dyDescent="0.2">
      <c r="C283" s="6"/>
      <c r="D283" s="7"/>
      <c r="F283" s="6"/>
      <c r="H283" s="29"/>
      <c r="I283" s="30"/>
      <c r="L283" s="5"/>
      <c r="T283" s="6"/>
      <c r="U283" s="7"/>
      <c r="V283" s="5"/>
    </row>
    <row r="284" spans="3:22" ht="12.75" x14ac:dyDescent="0.2">
      <c r="C284" s="6"/>
      <c r="D284" s="7"/>
      <c r="F284" s="6"/>
      <c r="H284" s="29"/>
      <c r="I284" s="30"/>
      <c r="L284" s="5"/>
      <c r="T284" s="6"/>
      <c r="U284" s="7"/>
      <c r="V284" s="5"/>
    </row>
    <row r="285" spans="3:22" ht="12.75" x14ac:dyDescent="0.2">
      <c r="C285" s="6"/>
      <c r="D285" s="7"/>
      <c r="F285" s="6"/>
      <c r="H285" s="29"/>
      <c r="I285" s="30"/>
      <c r="L285" s="5"/>
      <c r="T285" s="6"/>
      <c r="U285" s="7"/>
      <c r="V285" s="5"/>
    </row>
    <row r="286" spans="3:22" ht="12.75" x14ac:dyDescent="0.2">
      <c r="C286" s="6"/>
      <c r="D286" s="7"/>
      <c r="F286" s="6"/>
      <c r="H286" s="29"/>
      <c r="I286" s="30"/>
      <c r="L286" s="5"/>
      <c r="T286" s="6"/>
      <c r="U286" s="7"/>
      <c r="V286" s="5"/>
    </row>
    <row r="287" spans="3:22" ht="12.75" x14ac:dyDescent="0.2">
      <c r="C287" s="6"/>
      <c r="D287" s="7"/>
      <c r="F287" s="6"/>
      <c r="H287" s="29"/>
      <c r="I287" s="30"/>
      <c r="L287" s="5"/>
      <c r="T287" s="6"/>
      <c r="U287" s="7"/>
      <c r="V287" s="5"/>
    </row>
    <row r="288" spans="3:22" ht="12.75" x14ac:dyDescent="0.2">
      <c r="C288" s="6"/>
      <c r="D288" s="7"/>
      <c r="F288" s="6"/>
      <c r="H288" s="29"/>
      <c r="I288" s="30"/>
      <c r="L288" s="5"/>
      <c r="T288" s="6"/>
      <c r="U288" s="7"/>
      <c r="V288" s="5"/>
    </row>
    <row r="289" spans="3:22" ht="12.75" x14ac:dyDescent="0.2">
      <c r="C289" s="6"/>
      <c r="D289" s="7"/>
      <c r="F289" s="6"/>
      <c r="H289" s="29"/>
      <c r="I289" s="30"/>
      <c r="L289" s="5"/>
      <c r="T289" s="6"/>
      <c r="U289" s="7"/>
      <c r="V289" s="5"/>
    </row>
    <row r="290" spans="3:22" ht="12.75" x14ac:dyDescent="0.2">
      <c r="C290" s="6"/>
      <c r="D290" s="7"/>
      <c r="F290" s="6"/>
      <c r="H290" s="29"/>
      <c r="I290" s="30"/>
      <c r="L290" s="5"/>
      <c r="T290" s="6"/>
      <c r="U290" s="7"/>
      <c r="V290" s="5"/>
    </row>
    <row r="291" spans="3:22" ht="12.75" x14ac:dyDescent="0.2">
      <c r="C291" s="6"/>
      <c r="D291" s="7"/>
      <c r="F291" s="6"/>
      <c r="H291" s="29"/>
      <c r="I291" s="30"/>
      <c r="L291" s="5"/>
      <c r="T291" s="6"/>
      <c r="U291" s="7"/>
      <c r="V291" s="5"/>
    </row>
    <row r="292" spans="3:22" ht="12.75" x14ac:dyDescent="0.2">
      <c r="C292" s="6"/>
      <c r="D292" s="7"/>
      <c r="F292" s="6"/>
      <c r="H292" s="29"/>
      <c r="I292" s="30"/>
      <c r="L292" s="5"/>
      <c r="T292" s="6"/>
      <c r="U292" s="7"/>
      <c r="V292" s="5"/>
    </row>
    <row r="293" spans="3:22" ht="12.75" x14ac:dyDescent="0.2">
      <c r="C293" s="6"/>
      <c r="D293" s="7"/>
      <c r="F293" s="6"/>
      <c r="H293" s="29"/>
      <c r="I293" s="30"/>
      <c r="L293" s="5"/>
      <c r="T293" s="6"/>
      <c r="U293" s="7"/>
      <c r="V293" s="5"/>
    </row>
    <row r="294" spans="3:22" ht="12.75" x14ac:dyDescent="0.2">
      <c r="C294" s="6"/>
      <c r="D294" s="7"/>
      <c r="F294" s="6"/>
      <c r="H294" s="29"/>
      <c r="I294" s="30"/>
      <c r="L294" s="5"/>
      <c r="T294" s="6"/>
      <c r="U294" s="7"/>
      <c r="V294" s="5"/>
    </row>
    <row r="295" spans="3:22" ht="12.75" x14ac:dyDescent="0.2">
      <c r="C295" s="6"/>
      <c r="D295" s="7"/>
      <c r="F295" s="6"/>
      <c r="H295" s="29"/>
      <c r="I295" s="30"/>
      <c r="L295" s="5"/>
      <c r="T295" s="6"/>
      <c r="U295" s="7"/>
      <c r="V295" s="5"/>
    </row>
    <row r="296" spans="3:22" ht="12.75" x14ac:dyDescent="0.2">
      <c r="C296" s="6"/>
      <c r="D296" s="7"/>
      <c r="F296" s="6"/>
      <c r="H296" s="29"/>
      <c r="I296" s="30"/>
      <c r="L296" s="5"/>
      <c r="T296" s="6"/>
      <c r="U296" s="7"/>
      <c r="V296" s="5"/>
    </row>
    <row r="297" spans="3:22" ht="12.75" x14ac:dyDescent="0.2">
      <c r="C297" s="6"/>
      <c r="D297" s="7"/>
      <c r="F297" s="6"/>
      <c r="H297" s="29"/>
      <c r="I297" s="30"/>
      <c r="L297" s="5"/>
      <c r="T297" s="6"/>
      <c r="U297" s="7"/>
      <c r="V297" s="5"/>
    </row>
    <row r="298" spans="3:22" ht="12.75" x14ac:dyDescent="0.2">
      <c r="C298" s="6"/>
      <c r="D298" s="7"/>
      <c r="F298" s="6"/>
      <c r="H298" s="29"/>
      <c r="I298" s="30"/>
      <c r="L298" s="5"/>
      <c r="T298" s="6"/>
      <c r="U298" s="7"/>
      <c r="V298" s="5"/>
    </row>
    <row r="299" spans="3:22" ht="12.75" x14ac:dyDescent="0.2">
      <c r="C299" s="6"/>
      <c r="D299" s="7"/>
      <c r="F299" s="6"/>
      <c r="H299" s="29"/>
      <c r="I299" s="30"/>
      <c r="L299" s="5"/>
      <c r="T299" s="6"/>
      <c r="U299" s="7"/>
      <c r="V299" s="5"/>
    </row>
    <row r="300" spans="3:22" ht="12.75" x14ac:dyDescent="0.2">
      <c r="C300" s="6"/>
      <c r="D300" s="7"/>
      <c r="F300" s="6"/>
      <c r="H300" s="29"/>
      <c r="I300" s="30"/>
      <c r="L300" s="5"/>
      <c r="T300" s="6"/>
      <c r="U300" s="7"/>
      <c r="V300" s="5"/>
    </row>
    <row r="301" spans="3:22" ht="12.75" x14ac:dyDescent="0.2">
      <c r="C301" s="6"/>
      <c r="D301" s="7"/>
      <c r="F301" s="6"/>
      <c r="H301" s="29"/>
      <c r="I301" s="30"/>
      <c r="L301" s="5"/>
      <c r="T301" s="6"/>
      <c r="U301" s="7"/>
      <c r="V301" s="5"/>
    </row>
    <row r="302" spans="3:22" ht="12.75" x14ac:dyDescent="0.2">
      <c r="C302" s="6"/>
      <c r="D302" s="7"/>
      <c r="F302" s="6"/>
      <c r="H302" s="29"/>
      <c r="I302" s="30"/>
      <c r="L302" s="5"/>
      <c r="T302" s="6"/>
      <c r="U302" s="7"/>
      <c r="V302" s="5"/>
    </row>
    <row r="303" spans="3:22" ht="12.75" x14ac:dyDescent="0.2">
      <c r="C303" s="6"/>
      <c r="D303" s="7"/>
      <c r="F303" s="6"/>
      <c r="H303" s="29"/>
      <c r="I303" s="30"/>
      <c r="L303" s="5"/>
      <c r="T303" s="6"/>
      <c r="U303" s="7"/>
      <c r="V303" s="5"/>
    </row>
    <row r="304" spans="3:22" ht="12.75" x14ac:dyDescent="0.2">
      <c r="C304" s="6"/>
      <c r="D304" s="7"/>
      <c r="F304" s="6"/>
      <c r="H304" s="29"/>
      <c r="I304" s="30"/>
      <c r="L304" s="5"/>
      <c r="T304" s="6"/>
      <c r="U304" s="7"/>
      <c r="V304" s="5"/>
    </row>
    <row r="305" spans="3:22" ht="12.75" x14ac:dyDescent="0.2">
      <c r="C305" s="6"/>
      <c r="D305" s="7"/>
      <c r="F305" s="6"/>
      <c r="H305" s="29"/>
      <c r="I305" s="30"/>
      <c r="L305" s="5"/>
      <c r="T305" s="6"/>
      <c r="U305" s="7"/>
      <c r="V305" s="5"/>
    </row>
    <row r="306" spans="3:22" ht="12.75" x14ac:dyDescent="0.2">
      <c r="C306" s="6"/>
      <c r="D306" s="7"/>
      <c r="F306" s="6"/>
      <c r="H306" s="29"/>
      <c r="I306" s="30"/>
      <c r="L306" s="5"/>
      <c r="T306" s="6"/>
      <c r="U306" s="7"/>
      <c r="V306" s="5"/>
    </row>
    <row r="307" spans="3:22" ht="12.75" x14ac:dyDescent="0.2">
      <c r="C307" s="6"/>
      <c r="D307" s="7"/>
      <c r="F307" s="6"/>
      <c r="H307" s="29"/>
      <c r="I307" s="30"/>
      <c r="L307" s="5"/>
      <c r="T307" s="6"/>
      <c r="U307" s="7"/>
      <c r="V307" s="5"/>
    </row>
    <row r="308" spans="3:22" ht="12.75" x14ac:dyDescent="0.2">
      <c r="C308" s="6"/>
      <c r="D308" s="7"/>
      <c r="F308" s="6"/>
      <c r="H308" s="29"/>
      <c r="I308" s="30"/>
      <c r="L308" s="5"/>
      <c r="T308" s="6"/>
      <c r="U308" s="7"/>
      <c r="V308" s="5"/>
    </row>
    <row r="309" spans="3:22" ht="12.75" x14ac:dyDescent="0.2">
      <c r="C309" s="6"/>
      <c r="D309" s="7"/>
      <c r="F309" s="6"/>
      <c r="H309" s="29"/>
      <c r="I309" s="30"/>
      <c r="L309" s="5"/>
      <c r="T309" s="6"/>
      <c r="U309" s="7"/>
      <c r="V309" s="5"/>
    </row>
    <row r="310" spans="3:22" ht="12.75" x14ac:dyDescent="0.2">
      <c r="C310" s="6"/>
      <c r="D310" s="7"/>
      <c r="F310" s="6"/>
      <c r="H310" s="29"/>
      <c r="I310" s="30"/>
      <c r="L310" s="5"/>
      <c r="T310" s="6"/>
      <c r="U310" s="7"/>
      <c r="V310" s="5"/>
    </row>
    <row r="311" spans="3:22" ht="12.75" x14ac:dyDescent="0.2">
      <c r="C311" s="6"/>
      <c r="D311" s="7"/>
      <c r="F311" s="6"/>
      <c r="H311" s="29"/>
      <c r="I311" s="30"/>
      <c r="L311" s="5"/>
      <c r="T311" s="6"/>
      <c r="U311" s="7"/>
      <c r="V311" s="5"/>
    </row>
    <row r="312" spans="3:22" ht="12.75" x14ac:dyDescent="0.2">
      <c r="C312" s="6"/>
      <c r="D312" s="7"/>
      <c r="F312" s="6"/>
      <c r="H312" s="29"/>
      <c r="I312" s="30"/>
      <c r="L312" s="5"/>
      <c r="T312" s="6"/>
      <c r="U312" s="7"/>
      <c r="V312" s="5"/>
    </row>
    <row r="313" spans="3:22" ht="12.75" x14ac:dyDescent="0.2">
      <c r="C313" s="6"/>
      <c r="D313" s="7"/>
      <c r="F313" s="6"/>
      <c r="H313" s="29"/>
      <c r="I313" s="30"/>
      <c r="L313" s="5"/>
      <c r="T313" s="6"/>
      <c r="U313" s="7"/>
      <c r="V313" s="5"/>
    </row>
    <row r="314" spans="3:22" ht="12.75" x14ac:dyDescent="0.2">
      <c r="C314" s="6"/>
      <c r="D314" s="7"/>
      <c r="F314" s="6"/>
      <c r="H314" s="29"/>
      <c r="I314" s="30"/>
      <c r="L314" s="5"/>
      <c r="T314" s="6"/>
      <c r="U314" s="7"/>
      <c r="V314" s="5"/>
    </row>
    <row r="315" spans="3:22" ht="12.75" x14ac:dyDescent="0.2">
      <c r="C315" s="6"/>
      <c r="D315" s="7"/>
      <c r="F315" s="6"/>
      <c r="H315" s="29"/>
      <c r="I315" s="30"/>
      <c r="L315" s="5"/>
      <c r="T315" s="6"/>
      <c r="U315" s="7"/>
      <c r="V315" s="5"/>
    </row>
    <row r="316" spans="3:22" ht="12.75" x14ac:dyDescent="0.2">
      <c r="C316" s="6"/>
      <c r="D316" s="7"/>
      <c r="F316" s="6"/>
      <c r="H316" s="29"/>
      <c r="I316" s="30"/>
      <c r="L316" s="5"/>
      <c r="T316" s="6"/>
      <c r="U316" s="7"/>
      <c r="V316" s="5"/>
    </row>
    <row r="317" spans="3:22" ht="12.75" x14ac:dyDescent="0.2">
      <c r="C317" s="6"/>
      <c r="D317" s="7"/>
      <c r="F317" s="6"/>
      <c r="H317" s="29"/>
      <c r="I317" s="30"/>
      <c r="L317" s="5"/>
      <c r="T317" s="6"/>
      <c r="U317" s="7"/>
      <c r="V317" s="5"/>
    </row>
    <row r="318" spans="3:22" ht="12.75" x14ac:dyDescent="0.2">
      <c r="C318" s="6"/>
      <c r="D318" s="7"/>
      <c r="F318" s="6"/>
      <c r="H318" s="29"/>
      <c r="I318" s="30"/>
      <c r="L318" s="5"/>
      <c r="T318" s="6"/>
      <c r="U318" s="7"/>
      <c r="V318" s="5"/>
    </row>
    <row r="319" spans="3:22" ht="12.75" x14ac:dyDescent="0.2">
      <c r="C319" s="6"/>
      <c r="D319" s="7"/>
      <c r="F319" s="6"/>
      <c r="H319" s="29"/>
      <c r="I319" s="30"/>
      <c r="L319" s="5"/>
      <c r="T319" s="6"/>
      <c r="U319" s="7"/>
      <c r="V319" s="5"/>
    </row>
    <row r="320" spans="3:22" ht="12.75" x14ac:dyDescent="0.2">
      <c r="C320" s="6"/>
      <c r="D320" s="7"/>
      <c r="F320" s="6"/>
      <c r="H320" s="29"/>
      <c r="I320" s="30"/>
      <c r="L320" s="5"/>
      <c r="T320" s="6"/>
      <c r="U320" s="7"/>
      <c r="V320" s="5"/>
    </row>
    <row r="321" spans="3:22" ht="12.75" x14ac:dyDescent="0.2">
      <c r="C321" s="6"/>
      <c r="D321" s="7"/>
      <c r="F321" s="6"/>
      <c r="H321" s="29"/>
      <c r="I321" s="30"/>
      <c r="L321" s="5"/>
      <c r="T321" s="6"/>
      <c r="U321" s="7"/>
      <c r="V321" s="5"/>
    </row>
    <row r="322" spans="3:22" ht="12.75" x14ac:dyDescent="0.2">
      <c r="C322" s="6"/>
      <c r="D322" s="7"/>
      <c r="F322" s="6"/>
      <c r="H322" s="29"/>
      <c r="I322" s="30"/>
      <c r="L322" s="5"/>
      <c r="T322" s="6"/>
      <c r="U322" s="7"/>
      <c r="V322" s="5"/>
    </row>
    <row r="323" spans="3:22" ht="12.75" x14ac:dyDescent="0.2">
      <c r="C323" s="6"/>
      <c r="D323" s="7"/>
      <c r="F323" s="6"/>
      <c r="H323" s="29"/>
      <c r="I323" s="30"/>
      <c r="L323" s="5"/>
      <c r="T323" s="6"/>
      <c r="U323" s="7"/>
      <c r="V323" s="5"/>
    </row>
    <row r="324" spans="3:22" ht="12.75" x14ac:dyDescent="0.2">
      <c r="C324" s="6"/>
      <c r="D324" s="7"/>
      <c r="F324" s="6"/>
      <c r="H324" s="29"/>
      <c r="I324" s="30"/>
      <c r="L324" s="5"/>
      <c r="T324" s="6"/>
      <c r="U324" s="7"/>
      <c r="V324" s="5"/>
    </row>
    <row r="325" spans="3:22" ht="12.75" x14ac:dyDescent="0.2">
      <c r="C325" s="6"/>
      <c r="D325" s="7"/>
      <c r="F325" s="6"/>
      <c r="H325" s="29"/>
      <c r="I325" s="30"/>
      <c r="L325" s="5"/>
      <c r="T325" s="6"/>
      <c r="U325" s="7"/>
      <c r="V325" s="5"/>
    </row>
    <row r="326" spans="3:22" ht="12.75" x14ac:dyDescent="0.2">
      <c r="C326" s="6"/>
      <c r="D326" s="7"/>
      <c r="F326" s="6"/>
      <c r="H326" s="29"/>
      <c r="I326" s="30"/>
      <c r="L326" s="5"/>
      <c r="T326" s="6"/>
      <c r="U326" s="7"/>
      <c r="V326" s="5"/>
    </row>
    <row r="327" spans="3:22" ht="12.75" x14ac:dyDescent="0.2">
      <c r="C327" s="6"/>
      <c r="D327" s="7"/>
      <c r="F327" s="6"/>
      <c r="H327" s="29"/>
      <c r="I327" s="30"/>
      <c r="L327" s="5"/>
      <c r="T327" s="6"/>
      <c r="U327" s="7"/>
      <c r="V327" s="5"/>
    </row>
    <row r="328" spans="3:22" ht="12.75" x14ac:dyDescent="0.2">
      <c r="C328" s="6"/>
      <c r="D328" s="7"/>
      <c r="F328" s="6"/>
      <c r="H328" s="29"/>
      <c r="I328" s="30"/>
      <c r="L328" s="5"/>
      <c r="T328" s="6"/>
      <c r="U328" s="7"/>
      <c r="V328" s="5"/>
    </row>
    <row r="329" spans="3:22" ht="12.75" x14ac:dyDescent="0.2">
      <c r="C329" s="6"/>
      <c r="D329" s="7"/>
      <c r="F329" s="6"/>
      <c r="H329" s="29"/>
      <c r="I329" s="30"/>
      <c r="L329" s="5"/>
      <c r="T329" s="6"/>
      <c r="U329" s="7"/>
      <c r="V329" s="5"/>
    </row>
    <row r="330" spans="3:22" ht="12.75" x14ac:dyDescent="0.2">
      <c r="C330" s="6"/>
      <c r="D330" s="7"/>
      <c r="F330" s="6"/>
      <c r="H330" s="29"/>
      <c r="I330" s="30"/>
      <c r="L330" s="5"/>
      <c r="T330" s="6"/>
      <c r="U330" s="7"/>
      <c r="V330" s="5"/>
    </row>
    <row r="331" spans="3:22" ht="12.75" x14ac:dyDescent="0.2">
      <c r="C331" s="6"/>
      <c r="D331" s="7"/>
      <c r="F331" s="6"/>
      <c r="H331" s="29"/>
      <c r="I331" s="30"/>
      <c r="L331" s="5"/>
      <c r="T331" s="6"/>
      <c r="U331" s="7"/>
      <c r="V331" s="5"/>
    </row>
    <row r="332" spans="3:22" ht="12.75" x14ac:dyDescent="0.2">
      <c r="C332" s="6"/>
      <c r="D332" s="7"/>
      <c r="F332" s="6"/>
      <c r="H332" s="29"/>
      <c r="I332" s="30"/>
      <c r="L332" s="5"/>
      <c r="T332" s="6"/>
      <c r="U332" s="7"/>
      <c r="V332" s="5"/>
    </row>
    <row r="333" spans="3:22" ht="12.75" x14ac:dyDescent="0.2">
      <c r="C333" s="6"/>
      <c r="D333" s="7"/>
      <c r="F333" s="6"/>
      <c r="H333" s="29"/>
      <c r="I333" s="30"/>
      <c r="L333" s="5"/>
      <c r="T333" s="6"/>
      <c r="U333" s="7"/>
      <c r="V333" s="5"/>
    </row>
    <row r="334" spans="3:22" ht="12.75" x14ac:dyDescent="0.2">
      <c r="C334" s="6"/>
      <c r="D334" s="7"/>
      <c r="F334" s="6"/>
      <c r="H334" s="29"/>
      <c r="I334" s="30"/>
      <c r="L334" s="5"/>
      <c r="T334" s="6"/>
      <c r="U334" s="7"/>
      <c r="V334" s="5"/>
    </row>
    <row r="335" spans="3:22" ht="12.75" x14ac:dyDescent="0.2">
      <c r="C335" s="6"/>
      <c r="D335" s="7"/>
      <c r="F335" s="6"/>
      <c r="H335" s="29"/>
      <c r="I335" s="30"/>
      <c r="L335" s="5"/>
      <c r="T335" s="6"/>
      <c r="U335" s="7"/>
      <c r="V335" s="5"/>
    </row>
    <row r="336" spans="3:22" ht="12.75" x14ac:dyDescent="0.2">
      <c r="C336" s="6"/>
      <c r="D336" s="7"/>
      <c r="F336" s="6"/>
      <c r="H336" s="29"/>
      <c r="I336" s="30"/>
      <c r="L336" s="5"/>
      <c r="T336" s="6"/>
      <c r="U336" s="7"/>
      <c r="V336" s="5"/>
    </row>
    <row r="337" spans="3:22" ht="12.75" x14ac:dyDescent="0.2">
      <c r="C337" s="6"/>
      <c r="D337" s="7"/>
      <c r="F337" s="6"/>
      <c r="H337" s="29"/>
      <c r="I337" s="30"/>
      <c r="L337" s="5"/>
      <c r="T337" s="6"/>
      <c r="U337" s="7"/>
      <c r="V337" s="5"/>
    </row>
    <row r="338" spans="3:22" ht="12.75" x14ac:dyDescent="0.2">
      <c r="C338" s="6"/>
      <c r="D338" s="7"/>
      <c r="F338" s="6"/>
      <c r="H338" s="29"/>
      <c r="I338" s="30"/>
      <c r="L338" s="5"/>
      <c r="T338" s="6"/>
      <c r="U338" s="7"/>
      <c r="V338" s="5"/>
    </row>
    <row r="339" spans="3:22" ht="12.75" x14ac:dyDescent="0.2">
      <c r="C339" s="6"/>
      <c r="D339" s="7"/>
      <c r="F339" s="6"/>
      <c r="H339" s="29"/>
      <c r="I339" s="30"/>
      <c r="L339" s="5"/>
      <c r="T339" s="6"/>
      <c r="U339" s="7"/>
      <c r="V339" s="5"/>
    </row>
    <row r="340" spans="3:22" ht="12.75" x14ac:dyDescent="0.2">
      <c r="C340" s="6"/>
      <c r="D340" s="7"/>
      <c r="F340" s="6"/>
      <c r="H340" s="29"/>
      <c r="I340" s="30"/>
      <c r="L340" s="5"/>
      <c r="T340" s="6"/>
      <c r="U340" s="7"/>
      <c r="V340" s="5"/>
    </row>
    <row r="341" spans="3:22" ht="12.75" x14ac:dyDescent="0.2">
      <c r="C341" s="6"/>
      <c r="D341" s="7"/>
      <c r="F341" s="6"/>
      <c r="H341" s="29"/>
      <c r="I341" s="30"/>
      <c r="L341" s="5"/>
      <c r="T341" s="6"/>
      <c r="U341" s="7"/>
      <c r="V341" s="5"/>
    </row>
    <row r="342" spans="3:22" ht="12.75" x14ac:dyDescent="0.2">
      <c r="C342" s="6"/>
      <c r="D342" s="7"/>
      <c r="F342" s="6"/>
      <c r="H342" s="29"/>
      <c r="I342" s="30"/>
      <c r="L342" s="5"/>
      <c r="T342" s="6"/>
      <c r="U342" s="7"/>
      <c r="V342" s="5"/>
    </row>
    <row r="343" spans="3:22" ht="12.75" x14ac:dyDescent="0.2">
      <c r="C343" s="6"/>
      <c r="D343" s="7"/>
      <c r="F343" s="6"/>
      <c r="H343" s="29"/>
      <c r="I343" s="30"/>
      <c r="L343" s="5"/>
      <c r="T343" s="6"/>
      <c r="U343" s="7"/>
      <c r="V343" s="5"/>
    </row>
    <row r="344" spans="3:22" ht="12.75" x14ac:dyDescent="0.2">
      <c r="C344" s="6"/>
      <c r="D344" s="7"/>
      <c r="F344" s="6"/>
      <c r="H344" s="29"/>
      <c r="I344" s="30"/>
      <c r="L344" s="5"/>
      <c r="T344" s="6"/>
      <c r="U344" s="7"/>
      <c r="V344" s="5"/>
    </row>
    <row r="345" spans="3:22" ht="12.75" x14ac:dyDescent="0.2">
      <c r="C345" s="6"/>
      <c r="D345" s="7"/>
      <c r="F345" s="6"/>
      <c r="H345" s="29"/>
      <c r="I345" s="30"/>
      <c r="L345" s="5"/>
      <c r="T345" s="6"/>
      <c r="U345" s="7"/>
      <c r="V345" s="5"/>
    </row>
    <row r="346" spans="3:22" ht="12.75" x14ac:dyDescent="0.2">
      <c r="C346" s="6"/>
      <c r="D346" s="7"/>
      <c r="F346" s="6"/>
      <c r="H346" s="29"/>
      <c r="I346" s="30"/>
      <c r="L346" s="5"/>
      <c r="T346" s="6"/>
      <c r="U346" s="7"/>
      <c r="V346" s="5"/>
    </row>
    <row r="347" spans="3:22" ht="12.75" x14ac:dyDescent="0.2">
      <c r="C347" s="6"/>
      <c r="D347" s="7"/>
      <c r="F347" s="6"/>
      <c r="H347" s="29"/>
      <c r="I347" s="30"/>
      <c r="L347" s="5"/>
      <c r="T347" s="6"/>
      <c r="U347" s="7"/>
      <c r="V347" s="5"/>
    </row>
    <row r="348" spans="3:22" ht="12.75" x14ac:dyDescent="0.2">
      <c r="C348" s="6"/>
      <c r="D348" s="7"/>
      <c r="F348" s="6"/>
      <c r="H348" s="29"/>
      <c r="I348" s="30"/>
      <c r="L348" s="5"/>
      <c r="T348" s="6"/>
      <c r="U348" s="7"/>
      <c r="V348" s="5"/>
    </row>
    <row r="349" spans="3:22" ht="12.75" x14ac:dyDescent="0.2">
      <c r="C349" s="6"/>
      <c r="D349" s="7"/>
      <c r="F349" s="6"/>
      <c r="H349" s="29"/>
      <c r="I349" s="30"/>
      <c r="L349" s="5"/>
      <c r="T349" s="6"/>
      <c r="U349" s="7"/>
      <c r="V349" s="5"/>
    </row>
    <row r="350" spans="3:22" ht="12.75" x14ac:dyDescent="0.2">
      <c r="C350" s="6"/>
      <c r="D350" s="7"/>
      <c r="F350" s="6"/>
      <c r="H350" s="29"/>
      <c r="I350" s="30"/>
      <c r="L350" s="5"/>
      <c r="T350" s="6"/>
      <c r="U350" s="7"/>
      <c r="V350" s="5"/>
    </row>
    <row r="351" spans="3:22" ht="12.75" x14ac:dyDescent="0.2">
      <c r="C351" s="6"/>
      <c r="D351" s="7"/>
      <c r="F351" s="6"/>
      <c r="H351" s="29"/>
      <c r="I351" s="30"/>
      <c r="L351" s="5"/>
      <c r="T351" s="6"/>
      <c r="U351" s="7"/>
      <c r="V351" s="5"/>
    </row>
    <row r="352" spans="3:22" ht="12.75" x14ac:dyDescent="0.2">
      <c r="C352" s="6"/>
      <c r="D352" s="7"/>
      <c r="F352" s="6"/>
      <c r="H352" s="29"/>
      <c r="I352" s="30"/>
      <c r="L352" s="5"/>
      <c r="T352" s="6"/>
      <c r="U352" s="7"/>
      <c r="V352" s="5"/>
    </row>
    <row r="353" spans="3:22" ht="12.75" x14ac:dyDescent="0.2">
      <c r="C353" s="6"/>
      <c r="D353" s="7"/>
      <c r="F353" s="6"/>
      <c r="H353" s="29"/>
      <c r="I353" s="30"/>
      <c r="L353" s="5"/>
      <c r="T353" s="6"/>
      <c r="U353" s="7"/>
      <c r="V353" s="5"/>
    </row>
    <row r="354" spans="3:22" ht="12.75" x14ac:dyDescent="0.2">
      <c r="C354" s="6"/>
      <c r="D354" s="7"/>
      <c r="F354" s="6"/>
      <c r="H354" s="29"/>
      <c r="I354" s="30"/>
      <c r="L354" s="5"/>
      <c r="T354" s="6"/>
      <c r="U354" s="7"/>
      <c r="V354" s="5"/>
    </row>
    <row r="355" spans="3:22" ht="12.75" x14ac:dyDescent="0.2">
      <c r="C355" s="6"/>
      <c r="D355" s="7"/>
      <c r="F355" s="6"/>
      <c r="H355" s="29"/>
      <c r="I355" s="30"/>
      <c r="L355" s="5"/>
      <c r="T355" s="6"/>
      <c r="U355" s="7"/>
      <c r="V355" s="5"/>
    </row>
    <row r="356" spans="3:22" ht="12.75" x14ac:dyDescent="0.2">
      <c r="C356" s="6"/>
      <c r="D356" s="7"/>
      <c r="F356" s="6"/>
      <c r="H356" s="29"/>
      <c r="I356" s="30"/>
      <c r="L356" s="5"/>
      <c r="T356" s="6"/>
      <c r="U356" s="7"/>
      <c r="V356" s="5"/>
    </row>
    <row r="357" spans="3:22" ht="12.75" x14ac:dyDescent="0.2">
      <c r="C357" s="6"/>
      <c r="D357" s="7"/>
      <c r="F357" s="6"/>
      <c r="H357" s="29"/>
      <c r="I357" s="30"/>
      <c r="L357" s="5"/>
      <c r="T357" s="6"/>
      <c r="U357" s="7"/>
      <c r="V357" s="5"/>
    </row>
    <row r="358" spans="3:22" ht="12.75" x14ac:dyDescent="0.2">
      <c r="C358" s="6"/>
      <c r="D358" s="7"/>
      <c r="F358" s="6"/>
      <c r="H358" s="29"/>
      <c r="I358" s="30"/>
      <c r="L358" s="5"/>
      <c r="T358" s="6"/>
      <c r="U358" s="7"/>
      <c r="V358" s="5"/>
    </row>
    <row r="359" spans="3:22" ht="12.75" x14ac:dyDescent="0.2">
      <c r="C359" s="6"/>
      <c r="D359" s="7"/>
      <c r="F359" s="6"/>
      <c r="H359" s="29"/>
      <c r="I359" s="30"/>
      <c r="L359" s="5"/>
      <c r="T359" s="6"/>
      <c r="U359" s="7"/>
      <c r="V359" s="5"/>
    </row>
    <row r="360" spans="3:22" ht="12.75" x14ac:dyDescent="0.2">
      <c r="C360" s="6"/>
      <c r="D360" s="7"/>
      <c r="F360" s="6"/>
      <c r="H360" s="29"/>
      <c r="I360" s="30"/>
      <c r="L360" s="5"/>
      <c r="T360" s="6"/>
      <c r="U360" s="7"/>
      <c r="V360" s="5"/>
    </row>
    <row r="361" spans="3:22" ht="12.75" x14ac:dyDescent="0.2">
      <c r="C361" s="6"/>
      <c r="D361" s="7"/>
      <c r="F361" s="6"/>
      <c r="H361" s="29"/>
      <c r="I361" s="30"/>
      <c r="L361" s="5"/>
      <c r="T361" s="6"/>
      <c r="U361" s="7"/>
      <c r="V361" s="5"/>
    </row>
    <row r="362" spans="3:22" ht="12.75" x14ac:dyDescent="0.2">
      <c r="C362" s="6"/>
      <c r="D362" s="7"/>
      <c r="F362" s="6"/>
      <c r="H362" s="29"/>
      <c r="I362" s="30"/>
      <c r="L362" s="5"/>
      <c r="T362" s="6"/>
      <c r="U362" s="7"/>
      <c r="V362" s="5"/>
    </row>
    <row r="363" spans="3:22" ht="12.75" x14ac:dyDescent="0.2">
      <c r="C363" s="6"/>
      <c r="D363" s="7"/>
      <c r="F363" s="6"/>
      <c r="H363" s="29"/>
      <c r="I363" s="30"/>
      <c r="L363" s="5"/>
      <c r="T363" s="6"/>
      <c r="U363" s="7"/>
      <c r="V363" s="5"/>
    </row>
    <row r="364" spans="3:22" ht="12.75" x14ac:dyDescent="0.2">
      <c r="C364" s="6"/>
      <c r="D364" s="7"/>
      <c r="F364" s="6"/>
      <c r="H364" s="29"/>
      <c r="I364" s="30"/>
      <c r="L364" s="5"/>
      <c r="T364" s="6"/>
      <c r="U364" s="7"/>
      <c r="V364" s="5"/>
    </row>
    <row r="365" spans="3:22" ht="12.75" x14ac:dyDescent="0.2">
      <c r="C365" s="6"/>
      <c r="D365" s="7"/>
      <c r="F365" s="6"/>
      <c r="H365" s="29"/>
      <c r="I365" s="30"/>
      <c r="L365" s="5"/>
      <c r="T365" s="6"/>
      <c r="U365" s="7"/>
      <c r="V365" s="5"/>
    </row>
    <row r="366" spans="3:22" ht="12.75" x14ac:dyDescent="0.2">
      <c r="C366" s="6"/>
      <c r="D366" s="7"/>
      <c r="F366" s="6"/>
      <c r="H366" s="29"/>
      <c r="I366" s="30"/>
      <c r="L366" s="5"/>
      <c r="T366" s="6"/>
      <c r="U366" s="7"/>
      <c r="V366" s="5"/>
    </row>
    <row r="367" spans="3:22" ht="12.75" x14ac:dyDescent="0.2">
      <c r="C367" s="6"/>
      <c r="D367" s="7"/>
      <c r="F367" s="6"/>
      <c r="H367" s="29"/>
      <c r="I367" s="30"/>
      <c r="L367" s="5"/>
      <c r="T367" s="6"/>
      <c r="U367" s="7"/>
      <c r="V367" s="5"/>
    </row>
    <row r="368" spans="3:22" ht="12.75" x14ac:dyDescent="0.2">
      <c r="C368" s="6"/>
      <c r="D368" s="7"/>
      <c r="F368" s="6"/>
      <c r="H368" s="29"/>
      <c r="I368" s="30"/>
      <c r="L368" s="5"/>
      <c r="T368" s="6"/>
      <c r="U368" s="7"/>
      <c r="V368" s="5"/>
    </row>
    <row r="369" spans="3:22" ht="12.75" x14ac:dyDescent="0.2">
      <c r="C369" s="6"/>
      <c r="D369" s="7"/>
      <c r="F369" s="6"/>
      <c r="H369" s="29"/>
      <c r="I369" s="30"/>
      <c r="L369" s="5"/>
      <c r="T369" s="6"/>
      <c r="U369" s="7"/>
      <c r="V369" s="5"/>
    </row>
    <row r="370" spans="3:22" ht="12.75" x14ac:dyDescent="0.2">
      <c r="C370" s="6"/>
      <c r="D370" s="7"/>
      <c r="F370" s="6"/>
      <c r="H370" s="29"/>
      <c r="I370" s="30"/>
      <c r="L370" s="5"/>
      <c r="T370" s="6"/>
      <c r="U370" s="7"/>
      <c r="V370" s="5"/>
    </row>
    <row r="371" spans="3:22" ht="12.75" x14ac:dyDescent="0.2">
      <c r="C371" s="6"/>
      <c r="D371" s="7"/>
      <c r="F371" s="6"/>
      <c r="H371" s="29"/>
      <c r="I371" s="30"/>
      <c r="L371" s="5"/>
      <c r="T371" s="6"/>
      <c r="U371" s="7"/>
      <c r="V371" s="5"/>
    </row>
    <row r="372" spans="3:22" ht="12.75" x14ac:dyDescent="0.2">
      <c r="C372" s="6"/>
      <c r="D372" s="7"/>
      <c r="F372" s="6"/>
      <c r="H372" s="29"/>
      <c r="I372" s="30"/>
      <c r="L372" s="5"/>
      <c r="T372" s="6"/>
      <c r="U372" s="7"/>
      <c r="V372" s="5"/>
    </row>
    <row r="373" spans="3:22" ht="12.75" x14ac:dyDescent="0.2">
      <c r="C373" s="6"/>
      <c r="D373" s="7"/>
      <c r="F373" s="6"/>
      <c r="H373" s="29"/>
      <c r="I373" s="30"/>
      <c r="L373" s="5"/>
      <c r="T373" s="6"/>
      <c r="U373" s="7"/>
      <c r="V373" s="5"/>
    </row>
    <row r="374" spans="3:22" ht="12.75" x14ac:dyDescent="0.2">
      <c r="C374" s="6"/>
      <c r="D374" s="7"/>
      <c r="F374" s="6"/>
      <c r="H374" s="29"/>
      <c r="I374" s="30"/>
      <c r="L374" s="5"/>
      <c r="T374" s="6"/>
      <c r="U374" s="7"/>
      <c r="V374" s="5"/>
    </row>
    <row r="375" spans="3:22" ht="12.75" x14ac:dyDescent="0.2">
      <c r="C375" s="6"/>
      <c r="D375" s="7"/>
      <c r="F375" s="6"/>
      <c r="H375" s="29"/>
      <c r="I375" s="30"/>
      <c r="L375" s="5"/>
      <c r="T375" s="6"/>
      <c r="U375" s="7"/>
      <c r="V375" s="5"/>
    </row>
    <row r="376" spans="3:22" ht="12.75" x14ac:dyDescent="0.2">
      <c r="C376" s="6"/>
      <c r="D376" s="7"/>
      <c r="F376" s="6"/>
      <c r="H376" s="29"/>
      <c r="I376" s="30"/>
      <c r="L376" s="5"/>
      <c r="T376" s="6"/>
      <c r="U376" s="7"/>
      <c r="V376" s="5"/>
    </row>
    <row r="377" spans="3:22" ht="12.75" x14ac:dyDescent="0.2">
      <c r="C377" s="6"/>
      <c r="D377" s="7"/>
      <c r="F377" s="6"/>
      <c r="H377" s="29"/>
      <c r="I377" s="30"/>
      <c r="L377" s="5"/>
      <c r="T377" s="6"/>
      <c r="U377" s="7"/>
      <c r="V377" s="5"/>
    </row>
    <row r="378" spans="3:22" ht="12.75" x14ac:dyDescent="0.2">
      <c r="C378" s="6"/>
      <c r="D378" s="7"/>
      <c r="F378" s="6"/>
      <c r="H378" s="29"/>
      <c r="I378" s="30"/>
      <c r="L378" s="5"/>
      <c r="T378" s="6"/>
      <c r="U378" s="7"/>
      <c r="V378" s="5"/>
    </row>
    <row r="379" spans="3:22" ht="12.75" x14ac:dyDescent="0.2">
      <c r="C379" s="6"/>
      <c r="D379" s="7"/>
      <c r="F379" s="6"/>
      <c r="H379" s="29"/>
      <c r="I379" s="30"/>
      <c r="L379" s="5"/>
      <c r="T379" s="6"/>
      <c r="U379" s="7"/>
      <c r="V379" s="5"/>
    </row>
    <row r="380" spans="3:22" ht="12.75" x14ac:dyDescent="0.2">
      <c r="C380" s="6"/>
      <c r="D380" s="7"/>
      <c r="F380" s="6"/>
      <c r="H380" s="29"/>
      <c r="I380" s="30"/>
      <c r="L380" s="5"/>
      <c r="T380" s="6"/>
      <c r="U380" s="7"/>
      <c r="V380" s="5"/>
    </row>
    <row r="381" spans="3:22" ht="12.75" x14ac:dyDescent="0.2">
      <c r="C381" s="6"/>
      <c r="D381" s="7"/>
      <c r="F381" s="6"/>
      <c r="H381" s="29"/>
      <c r="I381" s="30"/>
      <c r="L381" s="5"/>
      <c r="T381" s="6"/>
      <c r="U381" s="7"/>
      <c r="V381" s="5"/>
    </row>
    <row r="382" spans="3:22" ht="12.75" x14ac:dyDescent="0.2">
      <c r="C382" s="6"/>
      <c r="D382" s="7"/>
      <c r="F382" s="6"/>
      <c r="H382" s="29"/>
      <c r="I382" s="30"/>
      <c r="L382" s="5"/>
      <c r="T382" s="6"/>
      <c r="U382" s="7"/>
      <c r="V382" s="5"/>
    </row>
    <row r="383" spans="3:22" ht="12.75" x14ac:dyDescent="0.2">
      <c r="C383" s="6"/>
      <c r="D383" s="7"/>
      <c r="F383" s="6"/>
      <c r="H383" s="29"/>
      <c r="I383" s="30"/>
      <c r="L383" s="5"/>
      <c r="T383" s="6"/>
      <c r="U383" s="7"/>
      <c r="V383" s="5"/>
    </row>
    <row r="384" spans="3:22" ht="12.75" x14ac:dyDescent="0.2">
      <c r="C384" s="6"/>
      <c r="D384" s="7"/>
      <c r="F384" s="6"/>
      <c r="H384" s="29"/>
      <c r="I384" s="30"/>
      <c r="L384" s="5"/>
      <c r="T384" s="6"/>
      <c r="U384" s="7"/>
      <c r="V384" s="5"/>
    </row>
    <row r="385" spans="3:22" ht="12.75" x14ac:dyDescent="0.2">
      <c r="C385" s="6"/>
      <c r="D385" s="7"/>
      <c r="F385" s="6"/>
      <c r="H385" s="29"/>
      <c r="I385" s="30"/>
      <c r="L385" s="5"/>
      <c r="T385" s="6"/>
      <c r="U385" s="7"/>
      <c r="V385" s="5"/>
    </row>
    <row r="386" spans="3:22" ht="12.75" x14ac:dyDescent="0.2">
      <c r="C386" s="6"/>
      <c r="D386" s="7"/>
      <c r="F386" s="6"/>
      <c r="H386" s="29"/>
      <c r="I386" s="30"/>
      <c r="L386" s="5"/>
      <c r="T386" s="6"/>
      <c r="U386" s="7"/>
      <c r="V386" s="5"/>
    </row>
    <row r="387" spans="3:22" ht="12.75" x14ac:dyDescent="0.2">
      <c r="C387" s="6"/>
      <c r="D387" s="7"/>
      <c r="F387" s="6"/>
      <c r="H387" s="29"/>
      <c r="I387" s="30"/>
      <c r="L387" s="5"/>
      <c r="T387" s="6"/>
      <c r="U387" s="7"/>
      <c r="V387" s="5"/>
    </row>
    <row r="388" spans="3:22" ht="12.75" x14ac:dyDescent="0.2">
      <c r="C388" s="6"/>
      <c r="D388" s="7"/>
      <c r="F388" s="6"/>
      <c r="H388" s="29"/>
      <c r="I388" s="30"/>
      <c r="L388" s="5"/>
      <c r="T388" s="6"/>
      <c r="U388" s="7"/>
      <c r="V388" s="5"/>
    </row>
    <row r="389" spans="3:22" ht="12.75" x14ac:dyDescent="0.2">
      <c r="C389" s="6"/>
      <c r="D389" s="7"/>
      <c r="F389" s="6"/>
      <c r="H389" s="29"/>
      <c r="I389" s="30"/>
      <c r="L389" s="5"/>
      <c r="T389" s="6"/>
      <c r="U389" s="7"/>
      <c r="V389" s="5"/>
    </row>
    <row r="390" spans="3:22" ht="12.75" x14ac:dyDescent="0.2">
      <c r="C390" s="6"/>
      <c r="D390" s="7"/>
      <c r="F390" s="6"/>
      <c r="H390" s="29"/>
      <c r="I390" s="30"/>
      <c r="L390" s="5"/>
      <c r="T390" s="6"/>
      <c r="U390" s="7"/>
      <c r="V390" s="5"/>
    </row>
    <row r="391" spans="3:22" ht="12.75" x14ac:dyDescent="0.2">
      <c r="C391" s="6"/>
      <c r="D391" s="7"/>
      <c r="F391" s="6"/>
      <c r="H391" s="29"/>
      <c r="I391" s="30"/>
      <c r="L391" s="5"/>
      <c r="T391" s="6"/>
      <c r="U391" s="7"/>
      <c r="V391" s="5"/>
    </row>
    <row r="392" spans="3:22" ht="12.75" x14ac:dyDescent="0.2">
      <c r="C392" s="6"/>
      <c r="D392" s="7"/>
      <c r="F392" s="6"/>
      <c r="H392" s="29"/>
      <c r="I392" s="30"/>
      <c r="L392" s="5"/>
      <c r="T392" s="6"/>
      <c r="U392" s="7"/>
      <c r="V392" s="5"/>
    </row>
    <row r="393" spans="3:22" ht="12.75" x14ac:dyDescent="0.2">
      <c r="C393" s="6"/>
      <c r="D393" s="7"/>
      <c r="F393" s="6"/>
      <c r="H393" s="29"/>
      <c r="I393" s="30"/>
      <c r="L393" s="5"/>
      <c r="T393" s="6"/>
      <c r="U393" s="7"/>
      <c r="V393" s="5"/>
    </row>
    <row r="394" spans="3:22" ht="12.75" x14ac:dyDescent="0.2">
      <c r="C394" s="6"/>
      <c r="D394" s="7"/>
      <c r="F394" s="6"/>
      <c r="H394" s="29"/>
      <c r="I394" s="30"/>
      <c r="L394" s="5"/>
      <c r="T394" s="6"/>
      <c r="U394" s="7"/>
      <c r="V394" s="5"/>
    </row>
    <row r="395" spans="3:22" ht="12.75" x14ac:dyDescent="0.2">
      <c r="C395" s="6"/>
      <c r="D395" s="7"/>
      <c r="F395" s="6"/>
      <c r="H395" s="29"/>
      <c r="I395" s="30"/>
      <c r="L395" s="5"/>
      <c r="T395" s="6"/>
      <c r="U395" s="7"/>
      <c r="V395" s="5"/>
    </row>
    <row r="396" spans="3:22" ht="12.75" x14ac:dyDescent="0.2">
      <c r="C396" s="6"/>
      <c r="D396" s="7"/>
      <c r="F396" s="6"/>
      <c r="H396" s="29"/>
      <c r="I396" s="30"/>
      <c r="L396" s="5"/>
      <c r="T396" s="6"/>
      <c r="U396" s="7"/>
      <c r="V396" s="5"/>
    </row>
    <row r="397" spans="3:22" ht="12.75" x14ac:dyDescent="0.2">
      <c r="C397" s="6"/>
      <c r="D397" s="7"/>
      <c r="F397" s="6"/>
      <c r="H397" s="29"/>
      <c r="I397" s="30"/>
      <c r="L397" s="5"/>
      <c r="T397" s="6"/>
      <c r="U397" s="7"/>
      <c r="V397" s="5"/>
    </row>
    <row r="398" spans="3:22" ht="12.75" x14ac:dyDescent="0.2">
      <c r="C398" s="6"/>
      <c r="D398" s="7"/>
      <c r="F398" s="6"/>
      <c r="H398" s="29"/>
      <c r="I398" s="30"/>
      <c r="L398" s="5"/>
      <c r="T398" s="6"/>
      <c r="U398" s="7"/>
      <c r="V398" s="5"/>
    </row>
    <row r="399" spans="3:22" ht="12.75" x14ac:dyDescent="0.2">
      <c r="C399" s="6"/>
      <c r="D399" s="7"/>
      <c r="F399" s="6"/>
      <c r="H399" s="29"/>
      <c r="I399" s="30"/>
      <c r="L399" s="5"/>
      <c r="T399" s="6"/>
      <c r="U399" s="7"/>
      <c r="V399" s="5"/>
    </row>
    <row r="400" spans="3:22" ht="12.75" x14ac:dyDescent="0.2">
      <c r="C400" s="6"/>
      <c r="D400" s="7"/>
      <c r="F400" s="6"/>
      <c r="H400" s="29"/>
      <c r="I400" s="30"/>
      <c r="L400" s="5"/>
      <c r="T400" s="6"/>
      <c r="U400" s="7"/>
      <c r="V400" s="5"/>
    </row>
    <row r="401" spans="3:22" ht="12.75" x14ac:dyDescent="0.2">
      <c r="C401" s="6"/>
      <c r="D401" s="7"/>
      <c r="F401" s="6"/>
      <c r="H401" s="29"/>
      <c r="I401" s="30"/>
      <c r="L401" s="5"/>
      <c r="T401" s="6"/>
      <c r="U401" s="7"/>
      <c r="V401" s="5"/>
    </row>
    <row r="402" spans="3:22" ht="12.75" x14ac:dyDescent="0.2">
      <c r="C402" s="6"/>
      <c r="D402" s="7"/>
      <c r="F402" s="6"/>
      <c r="H402" s="29"/>
      <c r="I402" s="30"/>
      <c r="L402" s="5"/>
      <c r="T402" s="6"/>
      <c r="U402" s="7"/>
      <c r="V402" s="5"/>
    </row>
    <row r="403" spans="3:22" ht="12.75" x14ac:dyDescent="0.2">
      <c r="C403" s="6"/>
      <c r="D403" s="7"/>
      <c r="F403" s="6"/>
      <c r="H403" s="29"/>
      <c r="I403" s="30"/>
      <c r="L403" s="5"/>
      <c r="T403" s="6"/>
      <c r="U403" s="7"/>
      <c r="V403" s="5"/>
    </row>
    <row r="404" spans="3:22" ht="12.75" x14ac:dyDescent="0.2">
      <c r="C404" s="6"/>
      <c r="D404" s="7"/>
      <c r="F404" s="6"/>
      <c r="H404" s="29"/>
      <c r="I404" s="30"/>
      <c r="L404" s="5"/>
      <c r="T404" s="6"/>
      <c r="U404" s="7"/>
      <c r="V404" s="5"/>
    </row>
    <row r="405" spans="3:22" ht="12.75" x14ac:dyDescent="0.2">
      <c r="C405" s="6"/>
      <c r="D405" s="7"/>
      <c r="F405" s="6"/>
      <c r="H405" s="29"/>
      <c r="I405" s="30"/>
      <c r="L405" s="5"/>
      <c r="T405" s="6"/>
      <c r="U405" s="7"/>
      <c r="V405" s="5"/>
    </row>
    <row r="406" spans="3:22" ht="12.75" x14ac:dyDescent="0.2">
      <c r="C406" s="6"/>
      <c r="D406" s="7"/>
      <c r="F406" s="6"/>
      <c r="H406" s="29"/>
      <c r="I406" s="30"/>
      <c r="L406" s="5"/>
      <c r="T406" s="6"/>
      <c r="U406" s="7"/>
      <c r="V406" s="5"/>
    </row>
    <row r="407" spans="3:22" ht="12.75" x14ac:dyDescent="0.2">
      <c r="C407" s="6"/>
      <c r="D407" s="7"/>
      <c r="F407" s="6"/>
      <c r="H407" s="29"/>
      <c r="I407" s="30"/>
      <c r="L407" s="5"/>
      <c r="T407" s="6"/>
      <c r="U407" s="7"/>
      <c r="V407" s="5"/>
    </row>
    <row r="408" spans="3:22" ht="12.75" x14ac:dyDescent="0.2">
      <c r="C408" s="6"/>
      <c r="D408" s="7"/>
      <c r="F408" s="6"/>
      <c r="H408" s="29"/>
      <c r="I408" s="30"/>
      <c r="L408" s="5"/>
      <c r="T408" s="6"/>
      <c r="U408" s="7"/>
      <c r="V408" s="5"/>
    </row>
    <row r="409" spans="3:22" ht="12.75" x14ac:dyDescent="0.2">
      <c r="C409" s="6"/>
      <c r="D409" s="7"/>
      <c r="F409" s="6"/>
      <c r="H409" s="29"/>
      <c r="I409" s="30"/>
      <c r="L409" s="5"/>
      <c r="T409" s="6"/>
      <c r="U409" s="7"/>
      <c r="V409" s="5"/>
    </row>
    <row r="410" spans="3:22" ht="12.75" x14ac:dyDescent="0.2">
      <c r="C410" s="6"/>
      <c r="D410" s="7"/>
      <c r="F410" s="6"/>
      <c r="H410" s="29"/>
      <c r="I410" s="30"/>
      <c r="L410" s="5"/>
      <c r="T410" s="6"/>
      <c r="U410" s="7"/>
      <c r="V410" s="5"/>
    </row>
    <row r="411" spans="3:22" ht="12.75" x14ac:dyDescent="0.2">
      <c r="C411" s="6"/>
      <c r="D411" s="7"/>
      <c r="F411" s="6"/>
      <c r="H411" s="29"/>
      <c r="I411" s="30"/>
      <c r="L411" s="5"/>
      <c r="T411" s="6"/>
      <c r="U411" s="7"/>
      <c r="V411" s="5"/>
    </row>
    <row r="412" spans="3:22" ht="12.75" x14ac:dyDescent="0.2">
      <c r="C412" s="6"/>
      <c r="D412" s="7"/>
      <c r="F412" s="6"/>
      <c r="H412" s="29"/>
      <c r="I412" s="30"/>
      <c r="L412" s="5"/>
      <c r="T412" s="6"/>
      <c r="U412" s="7"/>
      <c r="V412" s="5"/>
    </row>
    <row r="413" spans="3:22" ht="12.75" x14ac:dyDescent="0.2">
      <c r="C413" s="6"/>
      <c r="D413" s="7"/>
      <c r="F413" s="6"/>
      <c r="H413" s="29"/>
      <c r="I413" s="30"/>
      <c r="L413" s="5"/>
      <c r="T413" s="6"/>
      <c r="U413" s="7"/>
      <c r="V413" s="5"/>
    </row>
    <row r="414" spans="3:22" ht="12.75" x14ac:dyDescent="0.2">
      <c r="C414" s="6"/>
      <c r="D414" s="7"/>
      <c r="F414" s="6"/>
      <c r="H414" s="29"/>
      <c r="I414" s="30"/>
      <c r="L414" s="5"/>
      <c r="T414" s="6"/>
      <c r="U414" s="7"/>
      <c r="V414" s="5"/>
    </row>
    <row r="415" spans="3:22" ht="12.75" x14ac:dyDescent="0.2">
      <c r="C415" s="6"/>
      <c r="D415" s="7"/>
      <c r="F415" s="6"/>
      <c r="H415" s="29"/>
      <c r="I415" s="30"/>
      <c r="L415" s="5"/>
      <c r="T415" s="6"/>
      <c r="U415" s="7"/>
      <c r="V415" s="5"/>
    </row>
    <row r="416" spans="3:22" ht="12.75" x14ac:dyDescent="0.2">
      <c r="C416" s="6"/>
      <c r="D416" s="7"/>
      <c r="F416" s="6"/>
      <c r="H416" s="29"/>
      <c r="I416" s="30"/>
      <c r="L416" s="5"/>
      <c r="T416" s="6"/>
      <c r="U416" s="7"/>
      <c r="V416" s="5"/>
    </row>
    <row r="417" spans="3:22" ht="12.75" x14ac:dyDescent="0.2">
      <c r="C417" s="6"/>
      <c r="D417" s="7"/>
      <c r="F417" s="6"/>
      <c r="H417" s="29"/>
      <c r="I417" s="30"/>
      <c r="L417" s="5"/>
      <c r="T417" s="6"/>
      <c r="U417" s="7"/>
      <c r="V417" s="5"/>
    </row>
    <row r="418" spans="3:22" ht="12.75" x14ac:dyDescent="0.2">
      <c r="C418" s="6"/>
      <c r="D418" s="7"/>
      <c r="F418" s="6"/>
      <c r="H418" s="29"/>
      <c r="I418" s="30"/>
      <c r="L418" s="5"/>
      <c r="T418" s="6"/>
      <c r="U418" s="7"/>
      <c r="V418" s="5"/>
    </row>
    <row r="419" spans="3:22" ht="12.75" x14ac:dyDescent="0.2">
      <c r="C419" s="6"/>
      <c r="D419" s="7"/>
      <c r="F419" s="6"/>
      <c r="H419" s="29"/>
      <c r="I419" s="30"/>
      <c r="L419" s="5"/>
      <c r="T419" s="6"/>
      <c r="U419" s="7"/>
      <c r="V419" s="5"/>
    </row>
    <row r="420" spans="3:22" ht="12.75" x14ac:dyDescent="0.2">
      <c r="C420" s="6"/>
      <c r="D420" s="7"/>
      <c r="F420" s="6"/>
      <c r="H420" s="29"/>
      <c r="I420" s="30"/>
      <c r="L420" s="5"/>
      <c r="T420" s="6"/>
      <c r="U420" s="7"/>
      <c r="V420" s="5"/>
    </row>
    <row r="421" spans="3:22" ht="12.75" x14ac:dyDescent="0.2">
      <c r="C421" s="6"/>
      <c r="D421" s="7"/>
      <c r="F421" s="6"/>
      <c r="H421" s="29"/>
      <c r="I421" s="30"/>
      <c r="L421" s="5"/>
      <c r="T421" s="6"/>
      <c r="U421" s="7"/>
      <c r="V421" s="5"/>
    </row>
    <row r="422" spans="3:22" ht="12.75" x14ac:dyDescent="0.2">
      <c r="C422" s="6"/>
      <c r="D422" s="7"/>
      <c r="F422" s="6"/>
      <c r="H422" s="29"/>
      <c r="I422" s="30"/>
      <c r="L422" s="5"/>
      <c r="T422" s="6"/>
      <c r="U422" s="7"/>
      <c r="V422" s="5"/>
    </row>
    <row r="423" spans="3:22" ht="12.75" x14ac:dyDescent="0.2">
      <c r="C423" s="6"/>
      <c r="D423" s="7"/>
      <c r="F423" s="6"/>
      <c r="H423" s="29"/>
      <c r="I423" s="30"/>
      <c r="L423" s="5"/>
      <c r="T423" s="6"/>
      <c r="U423" s="7"/>
      <c r="V423" s="5"/>
    </row>
    <row r="424" spans="3:22" ht="12.75" x14ac:dyDescent="0.2">
      <c r="C424" s="6"/>
      <c r="D424" s="7"/>
      <c r="F424" s="6"/>
      <c r="H424" s="29"/>
      <c r="I424" s="30"/>
      <c r="L424" s="5"/>
      <c r="T424" s="6"/>
      <c r="U424" s="7"/>
      <c r="V424" s="5"/>
    </row>
    <row r="425" spans="3:22" ht="12.75" x14ac:dyDescent="0.2">
      <c r="C425" s="6"/>
      <c r="D425" s="7"/>
      <c r="F425" s="6"/>
      <c r="H425" s="29"/>
      <c r="I425" s="30"/>
      <c r="L425" s="5"/>
      <c r="T425" s="6"/>
      <c r="U425" s="7"/>
      <c r="V425" s="5"/>
    </row>
    <row r="426" spans="3:22" ht="12.75" x14ac:dyDescent="0.2">
      <c r="C426" s="6"/>
      <c r="D426" s="7"/>
      <c r="F426" s="6"/>
      <c r="H426" s="29"/>
      <c r="I426" s="30"/>
      <c r="L426" s="5"/>
      <c r="T426" s="6"/>
      <c r="U426" s="7"/>
      <c r="V426" s="5"/>
    </row>
    <row r="427" spans="3:22" ht="12.75" x14ac:dyDescent="0.2">
      <c r="C427" s="6"/>
      <c r="D427" s="7"/>
      <c r="F427" s="6"/>
      <c r="H427" s="29"/>
      <c r="I427" s="30"/>
      <c r="L427" s="5"/>
      <c r="T427" s="6"/>
      <c r="U427" s="7"/>
      <c r="V427" s="5"/>
    </row>
    <row r="428" spans="3:22" ht="12.75" x14ac:dyDescent="0.2">
      <c r="C428" s="6"/>
      <c r="D428" s="7"/>
      <c r="F428" s="6"/>
      <c r="H428" s="29"/>
      <c r="I428" s="30"/>
      <c r="L428" s="5"/>
      <c r="T428" s="6"/>
      <c r="U428" s="7"/>
      <c r="V428" s="5"/>
    </row>
    <row r="429" spans="3:22" ht="12.75" x14ac:dyDescent="0.2">
      <c r="C429" s="6"/>
      <c r="D429" s="7"/>
      <c r="F429" s="6"/>
      <c r="H429" s="29"/>
      <c r="I429" s="30"/>
      <c r="L429" s="5"/>
      <c r="T429" s="6"/>
      <c r="U429" s="7"/>
      <c r="V429" s="5"/>
    </row>
    <row r="430" spans="3:22" ht="12.75" x14ac:dyDescent="0.2">
      <c r="C430" s="6"/>
      <c r="D430" s="7"/>
      <c r="F430" s="6"/>
      <c r="H430" s="29"/>
      <c r="I430" s="30"/>
      <c r="L430" s="5"/>
      <c r="T430" s="6"/>
      <c r="U430" s="7"/>
      <c r="V430" s="5"/>
    </row>
    <row r="431" spans="3:22" ht="12.75" x14ac:dyDescent="0.2">
      <c r="C431" s="6"/>
      <c r="D431" s="7"/>
      <c r="F431" s="6"/>
      <c r="H431" s="29"/>
      <c r="I431" s="30"/>
      <c r="L431" s="5"/>
      <c r="T431" s="6"/>
      <c r="U431" s="7"/>
      <c r="V431" s="5"/>
    </row>
    <row r="432" spans="3:22" ht="12.75" x14ac:dyDescent="0.2">
      <c r="C432" s="6"/>
      <c r="D432" s="7"/>
      <c r="F432" s="6"/>
      <c r="H432" s="29"/>
      <c r="I432" s="30"/>
      <c r="L432" s="5"/>
      <c r="T432" s="6"/>
      <c r="U432" s="7"/>
      <c r="V432" s="5"/>
    </row>
    <row r="433" spans="3:22" ht="12.75" x14ac:dyDescent="0.2">
      <c r="C433" s="6"/>
      <c r="D433" s="7"/>
      <c r="F433" s="6"/>
      <c r="H433" s="29"/>
      <c r="I433" s="30"/>
      <c r="L433" s="5"/>
      <c r="T433" s="6"/>
      <c r="U433" s="7"/>
      <c r="V433" s="5"/>
    </row>
    <row r="434" spans="3:22" ht="12.75" x14ac:dyDescent="0.2">
      <c r="C434" s="6"/>
      <c r="D434" s="7"/>
      <c r="F434" s="6"/>
      <c r="H434" s="29"/>
      <c r="I434" s="30"/>
      <c r="L434" s="5"/>
      <c r="T434" s="6"/>
      <c r="U434" s="7"/>
      <c r="V434" s="5"/>
    </row>
    <row r="435" spans="3:22" ht="12.75" x14ac:dyDescent="0.2">
      <c r="C435" s="6"/>
      <c r="D435" s="7"/>
      <c r="F435" s="6"/>
      <c r="H435" s="29"/>
      <c r="I435" s="30"/>
      <c r="L435" s="5"/>
      <c r="T435" s="6"/>
      <c r="U435" s="7"/>
      <c r="V435" s="5"/>
    </row>
    <row r="436" spans="3:22" ht="12.75" x14ac:dyDescent="0.2">
      <c r="C436" s="6"/>
      <c r="D436" s="7"/>
      <c r="F436" s="6"/>
      <c r="H436" s="29"/>
      <c r="I436" s="30"/>
      <c r="L436" s="5"/>
      <c r="T436" s="6"/>
      <c r="U436" s="7"/>
      <c r="V436" s="5"/>
    </row>
    <row r="437" spans="3:22" ht="12.75" x14ac:dyDescent="0.2">
      <c r="C437" s="6"/>
      <c r="D437" s="7"/>
      <c r="F437" s="6"/>
      <c r="H437" s="29"/>
      <c r="I437" s="30"/>
      <c r="L437" s="5"/>
      <c r="T437" s="6"/>
      <c r="U437" s="7"/>
      <c r="V437" s="5"/>
    </row>
    <row r="438" spans="3:22" ht="12.75" x14ac:dyDescent="0.2">
      <c r="C438" s="6"/>
      <c r="D438" s="7"/>
      <c r="F438" s="6"/>
      <c r="H438" s="29"/>
      <c r="I438" s="30"/>
      <c r="L438" s="5"/>
      <c r="T438" s="6"/>
      <c r="U438" s="7"/>
      <c r="V438" s="5"/>
    </row>
    <row r="439" spans="3:22" ht="12.75" x14ac:dyDescent="0.2">
      <c r="C439" s="6"/>
      <c r="D439" s="7"/>
      <c r="F439" s="6"/>
      <c r="H439" s="29"/>
      <c r="I439" s="30"/>
      <c r="L439" s="5"/>
      <c r="T439" s="6"/>
      <c r="U439" s="7"/>
      <c r="V439" s="5"/>
    </row>
    <row r="440" spans="3:22" ht="12.75" x14ac:dyDescent="0.2">
      <c r="C440" s="6"/>
      <c r="D440" s="7"/>
      <c r="F440" s="6"/>
      <c r="H440" s="29"/>
      <c r="I440" s="30"/>
      <c r="L440" s="5"/>
      <c r="T440" s="6"/>
      <c r="U440" s="7"/>
      <c r="V440" s="5"/>
    </row>
    <row r="441" spans="3:22" ht="12.75" x14ac:dyDescent="0.2">
      <c r="C441" s="6"/>
      <c r="D441" s="7"/>
      <c r="F441" s="6"/>
      <c r="H441" s="29"/>
      <c r="I441" s="30"/>
      <c r="L441" s="5"/>
      <c r="T441" s="6"/>
      <c r="U441" s="7"/>
      <c r="V441" s="5"/>
    </row>
    <row r="442" spans="3:22" ht="12.75" x14ac:dyDescent="0.2">
      <c r="C442" s="6"/>
      <c r="D442" s="7"/>
      <c r="F442" s="6"/>
      <c r="H442" s="29"/>
      <c r="I442" s="30"/>
      <c r="L442" s="5"/>
      <c r="T442" s="6"/>
      <c r="U442" s="7"/>
      <c r="V442" s="5"/>
    </row>
    <row r="443" spans="3:22" ht="12.75" x14ac:dyDescent="0.2">
      <c r="C443" s="6"/>
      <c r="D443" s="7"/>
      <c r="F443" s="6"/>
      <c r="H443" s="29"/>
      <c r="I443" s="30"/>
      <c r="L443" s="5"/>
      <c r="T443" s="6"/>
      <c r="U443" s="7"/>
      <c r="V443" s="5"/>
    </row>
    <row r="444" spans="3:22" ht="12.75" x14ac:dyDescent="0.2">
      <c r="C444" s="6"/>
      <c r="D444" s="7"/>
      <c r="F444" s="6"/>
      <c r="H444" s="29"/>
      <c r="I444" s="30"/>
      <c r="L444" s="5"/>
      <c r="T444" s="6"/>
      <c r="U444" s="7"/>
      <c r="V444" s="5"/>
    </row>
    <row r="445" spans="3:22" ht="12.75" x14ac:dyDescent="0.2">
      <c r="C445" s="6"/>
      <c r="D445" s="7"/>
      <c r="F445" s="6"/>
      <c r="H445" s="29"/>
      <c r="I445" s="30"/>
      <c r="L445" s="5"/>
      <c r="T445" s="6"/>
      <c r="U445" s="7"/>
      <c r="V445" s="5"/>
    </row>
    <row r="446" spans="3:22" ht="12.75" x14ac:dyDescent="0.2">
      <c r="C446" s="6"/>
      <c r="D446" s="7"/>
      <c r="F446" s="6"/>
      <c r="H446" s="29"/>
      <c r="I446" s="30"/>
      <c r="L446" s="5"/>
      <c r="T446" s="6"/>
      <c r="U446" s="7"/>
      <c r="V446" s="5"/>
    </row>
    <row r="447" spans="3:22" ht="12.75" x14ac:dyDescent="0.2">
      <c r="C447" s="6"/>
      <c r="D447" s="7"/>
      <c r="F447" s="6"/>
      <c r="H447" s="29"/>
      <c r="I447" s="30"/>
      <c r="L447" s="5"/>
      <c r="T447" s="6"/>
      <c r="U447" s="7"/>
      <c r="V447" s="5"/>
    </row>
    <row r="448" spans="3:22" ht="12.75" x14ac:dyDescent="0.2">
      <c r="C448" s="6"/>
      <c r="D448" s="7"/>
      <c r="F448" s="6"/>
      <c r="H448" s="29"/>
      <c r="I448" s="30"/>
      <c r="L448" s="5"/>
      <c r="T448" s="6"/>
      <c r="U448" s="7"/>
      <c r="V448" s="5"/>
    </row>
    <row r="449" spans="3:22" ht="12.75" x14ac:dyDescent="0.2">
      <c r="C449" s="6"/>
      <c r="D449" s="7"/>
      <c r="F449" s="6"/>
      <c r="H449" s="29"/>
      <c r="I449" s="30"/>
      <c r="L449" s="5"/>
      <c r="T449" s="6"/>
      <c r="U449" s="7"/>
      <c r="V449" s="5"/>
    </row>
    <row r="450" spans="3:22" ht="12.75" x14ac:dyDescent="0.2">
      <c r="C450" s="6"/>
      <c r="D450" s="7"/>
      <c r="F450" s="6"/>
      <c r="H450" s="29"/>
      <c r="I450" s="30"/>
      <c r="L450" s="5"/>
      <c r="T450" s="6"/>
      <c r="U450" s="7"/>
      <c r="V450" s="5"/>
    </row>
    <row r="451" spans="3:22" ht="12.75" x14ac:dyDescent="0.2">
      <c r="C451" s="6"/>
      <c r="D451" s="7"/>
      <c r="F451" s="6"/>
      <c r="H451" s="29"/>
      <c r="I451" s="30"/>
      <c r="L451" s="5"/>
      <c r="T451" s="6"/>
      <c r="U451" s="7"/>
      <c r="V451" s="5"/>
    </row>
    <row r="452" spans="3:22" ht="12.75" x14ac:dyDescent="0.2">
      <c r="C452" s="6"/>
      <c r="D452" s="7"/>
      <c r="F452" s="6"/>
      <c r="H452" s="29"/>
      <c r="I452" s="30"/>
      <c r="L452" s="5"/>
      <c r="T452" s="6"/>
      <c r="U452" s="7"/>
      <c r="V452" s="5"/>
    </row>
    <row r="453" spans="3:22" ht="12.75" x14ac:dyDescent="0.2">
      <c r="C453" s="6"/>
      <c r="D453" s="7"/>
      <c r="F453" s="6"/>
      <c r="H453" s="29"/>
      <c r="I453" s="30"/>
      <c r="L453" s="5"/>
      <c r="T453" s="6"/>
      <c r="U453" s="7"/>
      <c r="V453" s="5"/>
    </row>
    <row r="454" spans="3:22" ht="12.75" x14ac:dyDescent="0.2">
      <c r="C454" s="6"/>
      <c r="D454" s="7"/>
      <c r="F454" s="6"/>
      <c r="H454" s="29"/>
      <c r="I454" s="30"/>
      <c r="L454" s="5"/>
      <c r="T454" s="6"/>
      <c r="U454" s="7"/>
      <c r="V454" s="5"/>
    </row>
    <row r="455" spans="3:22" ht="12.75" x14ac:dyDescent="0.2">
      <c r="C455" s="6"/>
      <c r="D455" s="7"/>
      <c r="F455" s="6"/>
      <c r="H455" s="29"/>
      <c r="I455" s="30"/>
      <c r="L455" s="5"/>
      <c r="T455" s="6"/>
      <c r="U455" s="7"/>
      <c r="V455" s="5"/>
    </row>
    <row r="456" spans="3:22" ht="12.75" x14ac:dyDescent="0.2">
      <c r="C456" s="6"/>
      <c r="D456" s="7"/>
      <c r="F456" s="6"/>
      <c r="H456" s="29"/>
      <c r="I456" s="30"/>
      <c r="L456" s="5"/>
      <c r="T456" s="6"/>
      <c r="U456" s="7"/>
      <c r="V456" s="5"/>
    </row>
    <row r="457" spans="3:22" ht="12.75" x14ac:dyDescent="0.2">
      <c r="C457" s="6"/>
      <c r="D457" s="7"/>
      <c r="F457" s="6"/>
      <c r="H457" s="29"/>
      <c r="I457" s="30"/>
      <c r="L457" s="5"/>
      <c r="T457" s="6"/>
      <c r="U457" s="7"/>
      <c r="V457" s="5"/>
    </row>
    <row r="458" spans="3:22" ht="12.75" x14ac:dyDescent="0.2">
      <c r="C458" s="6"/>
      <c r="D458" s="7"/>
      <c r="F458" s="6"/>
      <c r="H458" s="29"/>
      <c r="I458" s="30"/>
      <c r="L458" s="5"/>
      <c r="T458" s="6"/>
      <c r="U458" s="7"/>
      <c r="V458" s="5"/>
    </row>
    <row r="459" spans="3:22" ht="12.75" x14ac:dyDescent="0.2">
      <c r="C459" s="6"/>
      <c r="D459" s="7"/>
      <c r="F459" s="6"/>
      <c r="H459" s="29"/>
      <c r="I459" s="30"/>
      <c r="L459" s="5"/>
      <c r="T459" s="6"/>
      <c r="U459" s="7"/>
      <c r="V459" s="5"/>
    </row>
    <row r="460" spans="3:22" ht="12.75" x14ac:dyDescent="0.2">
      <c r="C460" s="6"/>
      <c r="D460" s="7"/>
      <c r="F460" s="6"/>
      <c r="H460" s="29"/>
      <c r="I460" s="30"/>
      <c r="L460" s="5"/>
      <c r="T460" s="6"/>
      <c r="U460" s="7"/>
      <c r="V460" s="5"/>
    </row>
    <row r="461" spans="3:22" ht="12.75" x14ac:dyDescent="0.2">
      <c r="C461" s="6"/>
      <c r="D461" s="7"/>
      <c r="F461" s="6"/>
      <c r="H461" s="29"/>
      <c r="I461" s="30"/>
      <c r="L461" s="5"/>
      <c r="T461" s="6"/>
      <c r="U461" s="7"/>
      <c r="V461" s="5"/>
    </row>
    <row r="462" spans="3:22" ht="12.75" x14ac:dyDescent="0.2">
      <c r="C462" s="6"/>
      <c r="D462" s="7"/>
      <c r="F462" s="6"/>
      <c r="H462" s="29"/>
      <c r="I462" s="30"/>
      <c r="L462" s="5"/>
      <c r="T462" s="6"/>
      <c r="U462" s="7"/>
      <c r="V462" s="5"/>
    </row>
    <row r="463" spans="3:22" ht="12.75" x14ac:dyDescent="0.2">
      <c r="C463" s="6"/>
      <c r="D463" s="7"/>
      <c r="F463" s="6"/>
      <c r="H463" s="29"/>
      <c r="I463" s="30"/>
      <c r="L463" s="5"/>
      <c r="T463" s="6"/>
      <c r="U463" s="7"/>
      <c r="V463" s="5"/>
    </row>
    <row r="464" spans="3:22" ht="12.75" x14ac:dyDescent="0.2">
      <c r="C464" s="6"/>
      <c r="D464" s="7"/>
      <c r="F464" s="6"/>
      <c r="H464" s="29"/>
      <c r="I464" s="30"/>
      <c r="L464" s="5"/>
      <c r="T464" s="6"/>
      <c r="U464" s="7"/>
      <c r="V464" s="5"/>
    </row>
    <row r="465" spans="3:22" ht="12.75" x14ac:dyDescent="0.2">
      <c r="C465" s="6"/>
      <c r="D465" s="7"/>
      <c r="F465" s="6"/>
      <c r="H465" s="29"/>
      <c r="I465" s="30"/>
      <c r="L465" s="5"/>
      <c r="T465" s="6"/>
      <c r="U465" s="7"/>
      <c r="V465" s="5"/>
    </row>
    <row r="466" spans="3:22" ht="12.75" x14ac:dyDescent="0.2">
      <c r="C466" s="6"/>
      <c r="D466" s="7"/>
      <c r="F466" s="6"/>
      <c r="H466" s="29"/>
      <c r="I466" s="30"/>
      <c r="L466" s="5"/>
      <c r="T466" s="6"/>
      <c r="U466" s="7"/>
      <c r="V466" s="5"/>
    </row>
    <row r="467" spans="3:22" ht="12.75" x14ac:dyDescent="0.2">
      <c r="C467" s="6"/>
      <c r="D467" s="7"/>
      <c r="F467" s="6"/>
      <c r="H467" s="29"/>
      <c r="I467" s="30"/>
      <c r="L467" s="5"/>
      <c r="T467" s="6"/>
      <c r="U467" s="7"/>
      <c r="V467" s="5"/>
    </row>
    <row r="468" spans="3:22" ht="12.75" x14ac:dyDescent="0.2">
      <c r="C468" s="6"/>
      <c r="D468" s="7"/>
      <c r="F468" s="6"/>
      <c r="H468" s="29"/>
      <c r="I468" s="30"/>
      <c r="L468" s="5"/>
      <c r="T468" s="6"/>
      <c r="U468" s="7"/>
      <c r="V468" s="5"/>
    </row>
    <row r="469" spans="3:22" ht="12.75" x14ac:dyDescent="0.2">
      <c r="C469" s="6"/>
      <c r="D469" s="7"/>
      <c r="F469" s="6"/>
      <c r="H469" s="29"/>
      <c r="I469" s="30"/>
      <c r="L469" s="5"/>
      <c r="T469" s="6"/>
      <c r="U469" s="7"/>
      <c r="V469" s="5"/>
    </row>
    <row r="470" spans="3:22" ht="12.75" x14ac:dyDescent="0.2">
      <c r="C470" s="6"/>
      <c r="D470" s="7"/>
      <c r="F470" s="6"/>
      <c r="H470" s="29"/>
      <c r="I470" s="30"/>
      <c r="L470" s="5"/>
      <c r="T470" s="6"/>
      <c r="U470" s="7"/>
      <c r="V470" s="5"/>
    </row>
    <row r="471" spans="3:22" ht="12.75" x14ac:dyDescent="0.2">
      <c r="C471" s="6"/>
      <c r="D471" s="7"/>
      <c r="F471" s="6"/>
      <c r="H471" s="29"/>
      <c r="I471" s="30"/>
      <c r="L471" s="5"/>
      <c r="T471" s="6"/>
      <c r="U471" s="7"/>
      <c r="V471" s="5"/>
    </row>
    <row r="472" spans="3:22" ht="12.75" x14ac:dyDescent="0.2">
      <c r="C472" s="6"/>
      <c r="D472" s="7"/>
      <c r="F472" s="6"/>
      <c r="H472" s="29"/>
      <c r="I472" s="30"/>
      <c r="L472" s="5"/>
      <c r="T472" s="6"/>
      <c r="U472" s="7"/>
      <c r="V472" s="5"/>
    </row>
    <row r="473" spans="3:22" ht="12.75" x14ac:dyDescent="0.2">
      <c r="C473" s="6"/>
      <c r="D473" s="7"/>
      <c r="F473" s="6"/>
      <c r="H473" s="29"/>
      <c r="I473" s="30"/>
      <c r="L473" s="5"/>
      <c r="T473" s="6"/>
      <c r="U473" s="7"/>
      <c r="V473" s="5"/>
    </row>
    <row r="474" spans="3:22" ht="12.75" x14ac:dyDescent="0.2">
      <c r="C474" s="6"/>
      <c r="D474" s="7"/>
      <c r="F474" s="6"/>
      <c r="H474" s="29"/>
      <c r="I474" s="30"/>
      <c r="L474" s="5"/>
      <c r="T474" s="6"/>
      <c r="U474" s="7"/>
      <c r="V474" s="5"/>
    </row>
    <row r="475" spans="3:22" ht="12.75" x14ac:dyDescent="0.2">
      <c r="C475" s="6"/>
      <c r="D475" s="7"/>
      <c r="F475" s="6"/>
      <c r="H475" s="29"/>
      <c r="I475" s="30"/>
      <c r="L475" s="5"/>
      <c r="T475" s="6"/>
      <c r="U475" s="7"/>
      <c r="V475" s="5"/>
    </row>
    <row r="476" spans="3:22" ht="12.75" x14ac:dyDescent="0.2">
      <c r="C476" s="6"/>
      <c r="D476" s="7"/>
      <c r="F476" s="6"/>
      <c r="H476" s="29"/>
      <c r="I476" s="30"/>
      <c r="L476" s="5"/>
      <c r="T476" s="6"/>
      <c r="U476" s="7"/>
      <c r="V476" s="5"/>
    </row>
    <row r="477" spans="3:22" ht="12.75" x14ac:dyDescent="0.2">
      <c r="C477" s="6"/>
      <c r="D477" s="7"/>
      <c r="F477" s="6"/>
      <c r="H477" s="29"/>
      <c r="I477" s="30"/>
      <c r="L477" s="5"/>
      <c r="T477" s="6"/>
      <c r="U477" s="7"/>
      <c r="V477" s="5"/>
    </row>
    <row r="478" spans="3:22" ht="12.75" x14ac:dyDescent="0.2">
      <c r="C478" s="6"/>
      <c r="D478" s="7"/>
      <c r="F478" s="6"/>
      <c r="H478" s="29"/>
      <c r="I478" s="30"/>
      <c r="L478" s="5"/>
      <c r="T478" s="6"/>
      <c r="U478" s="7"/>
      <c r="V478" s="5"/>
    </row>
    <row r="479" spans="3:22" ht="12.75" x14ac:dyDescent="0.2">
      <c r="C479" s="6"/>
      <c r="D479" s="7"/>
      <c r="F479" s="6"/>
      <c r="H479" s="29"/>
      <c r="I479" s="30"/>
      <c r="L479" s="5"/>
      <c r="T479" s="6"/>
      <c r="U479" s="7"/>
      <c r="V479" s="5"/>
    </row>
    <row r="480" spans="3:22" ht="12.75" x14ac:dyDescent="0.2">
      <c r="C480" s="6"/>
      <c r="D480" s="7"/>
      <c r="F480" s="6"/>
      <c r="H480" s="29"/>
      <c r="I480" s="30"/>
      <c r="L480" s="5"/>
      <c r="T480" s="6"/>
      <c r="U480" s="7"/>
      <c r="V480" s="5"/>
    </row>
    <row r="481" spans="3:22" ht="12.75" x14ac:dyDescent="0.2">
      <c r="C481" s="6"/>
      <c r="D481" s="7"/>
      <c r="F481" s="6"/>
      <c r="H481" s="29"/>
      <c r="I481" s="30"/>
      <c r="L481" s="5"/>
      <c r="T481" s="6"/>
      <c r="U481" s="7"/>
      <c r="V481" s="5"/>
    </row>
    <row r="482" spans="3:22" ht="12.75" x14ac:dyDescent="0.2">
      <c r="C482" s="6"/>
      <c r="D482" s="7"/>
      <c r="F482" s="6"/>
      <c r="H482" s="29"/>
      <c r="I482" s="30"/>
      <c r="L482" s="5"/>
      <c r="T482" s="6"/>
      <c r="U482" s="7"/>
      <c r="V482" s="5"/>
    </row>
    <row r="483" spans="3:22" ht="12.75" x14ac:dyDescent="0.2">
      <c r="C483" s="6"/>
      <c r="D483" s="7"/>
      <c r="F483" s="6"/>
      <c r="H483" s="29"/>
      <c r="I483" s="30"/>
      <c r="L483" s="5"/>
      <c r="T483" s="6"/>
      <c r="U483" s="7"/>
      <c r="V483" s="5"/>
    </row>
    <row r="484" spans="3:22" ht="12.75" x14ac:dyDescent="0.2">
      <c r="C484" s="6"/>
      <c r="D484" s="7"/>
      <c r="F484" s="6"/>
      <c r="H484" s="29"/>
      <c r="I484" s="30"/>
      <c r="L484" s="5"/>
      <c r="T484" s="6"/>
      <c r="U484" s="7"/>
      <c r="V484" s="5"/>
    </row>
    <row r="485" spans="3:22" ht="12.75" x14ac:dyDescent="0.2">
      <c r="C485" s="6"/>
      <c r="D485" s="7"/>
      <c r="F485" s="6"/>
      <c r="H485" s="29"/>
      <c r="I485" s="30"/>
      <c r="L485" s="5"/>
      <c r="T485" s="6"/>
      <c r="U485" s="7"/>
      <c r="V485" s="5"/>
    </row>
    <row r="486" spans="3:22" ht="12.75" x14ac:dyDescent="0.2">
      <c r="C486" s="6"/>
      <c r="D486" s="7"/>
      <c r="F486" s="6"/>
      <c r="H486" s="29"/>
      <c r="I486" s="30"/>
      <c r="L486" s="5"/>
      <c r="T486" s="6"/>
      <c r="U486" s="7"/>
      <c r="V486" s="5"/>
    </row>
    <row r="487" spans="3:22" ht="12.75" x14ac:dyDescent="0.2">
      <c r="C487" s="6"/>
      <c r="D487" s="7"/>
      <c r="F487" s="6"/>
      <c r="H487" s="29"/>
      <c r="I487" s="30"/>
      <c r="L487" s="5"/>
      <c r="T487" s="6"/>
      <c r="U487" s="7"/>
      <c r="V487" s="5"/>
    </row>
    <row r="488" spans="3:22" ht="12.75" x14ac:dyDescent="0.2">
      <c r="C488" s="6"/>
      <c r="D488" s="7"/>
      <c r="F488" s="6"/>
      <c r="H488" s="29"/>
      <c r="I488" s="30"/>
      <c r="L488" s="5"/>
      <c r="T488" s="6"/>
      <c r="U488" s="7"/>
      <c r="V488" s="5"/>
    </row>
    <row r="489" spans="3:22" ht="12.75" x14ac:dyDescent="0.2">
      <c r="C489" s="6"/>
      <c r="D489" s="7"/>
      <c r="F489" s="6"/>
      <c r="H489" s="29"/>
      <c r="I489" s="30"/>
      <c r="L489" s="5"/>
      <c r="T489" s="6"/>
      <c r="U489" s="7"/>
      <c r="V489" s="5"/>
    </row>
    <row r="490" spans="3:22" ht="12.75" x14ac:dyDescent="0.2">
      <c r="C490" s="6"/>
      <c r="D490" s="7"/>
      <c r="F490" s="6"/>
      <c r="H490" s="29"/>
      <c r="I490" s="30"/>
      <c r="L490" s="5"/>
      <c r="T490" s="6"/>
      <c r="U490" s="7"/>
      <c r="V490" s="5"/>
    </row>
    <row r="491" spans="3:22" ht="12.75" x14ac:dyDescent="0.2">
      <c r="C491" s="6"/>
      <c r="D491" s="7"/>
      <c r="F491" s="6"/>
      <c r="H491" s="29"/>
      <c r="I491" s="30"/>
      <c r="L491" s="5"/>
      <c r="T491" s="6"/>
      <c r="U491" s="7"/>
      <c r="V491" s="5"/>
    </row>
    <row r="492" spans="3:22" ht="12.75" x14ac:dyDescent="0.2">
      <c r="C492" s="6"/>
      <c r="D492" s="7"/>
      <c r="F492" s="6"/>
      <c r="H492" s="29"/>
      <c r="I492" s="30"/>
      <c r="L492" s="5"/>
      <c r="T492" s="6"/>
      <c r="U492" s="7"/>
      <c r="V492" s="5"/>
    </row>
    <row r="493" spans="3:22" ht="12.75" x14ac:dyDescent="0.2">
      <c r="C493" s="6"/>
      <c r="D493" s="7"/>
      <c r="F493" s="6"/>
      <c r="H493" s="29"/>
      <c r="I493" s="30"/>
      <c r="L493" s="5"/>
      <c r="T493" s="6"/>
      <c r="U493" s="7"/>
      <c r="V493" s="5"/>
    </row>
    <row r="494" spans="3:22" ht="12.75" x14ac:dyDescent="0.2">
      <c r="C494" s="6"/>
      <c r="D494" s="7"/>
      <c r="F494" s="6"/>
      <c r="H494" s="29"/>
      <c r="I494" s="30"/>
      <c r="L494" s="5"/>
      <c r="T494" s="6"/>
      <c r="U494" s="7"/>
      <c r="V494" s="5"/>
    </row>
    <row r="495" spans="3:22" ht="12.75" x14ac:dyDescent="0.2">
      <c r="C495" s="6"/>
      <c r="D495" s="7"/>
      <c r="F495" s="6"/>
      <c r="H495" s="29"/>
      <c r="I495" s="30"/>
      <c r="L495" s="5"/>
      <c r="T495" s="6"/>
      <c r="U495" s="7"/>
      <c r="V495" s="5"/>
    </row>
    <row r="496" spans="3:22" ht="12.75" x14ac:dyDescent="0.2">
      <c r="C496" s="6"/>
      <c r="D496" s="7"/>
      <c r="F496" s="6"/>
      <c r="H496" s="29"/>
      <c r="I496" s="30"/>
      <c r="L496" s="5"/>
      <c r="T496" s="6"/>
      <c r="U496" s="7"/>
      <c r="V496" s="5"/>
    </row>
    <row r="497" spans="3:22" ht="12.75" x14ac:dyDescent="0.2">
      <c r="C497" s="6"/>
      <c r="D497" s="7"/>
      <c r="F497" s="6"/>
      <c r="H497" s="29"/>
      <c r="I497" s="30"/>
      <c r="L497" s="5"/>
      <c r="T497" s="6"/>
      <c r="U497" s="7"/>
      <c r="V497" s="5"/>
    </row>
    <row r="498" spans="3:22" ht="12.75" x14ac:dyDescent="0.2">
      <c r="C498" s="6"/>
      <c r="D498" s="7"/>
      <c r="F498" s="6"/>
      <c r="H498" s="29"/>
      <c r="I498" s="30"/>
      <c r="L498" s="5"/>
      <c r="T498" s="6"/>
      <c r="U498" s="7"/>
      <c r="V498" s="5"/>
    </row>
    <row r="499" spans="3:22" ht="12.75" x14ac:dyDescent="0.2">
      <c r="C499" s="6"/>
      <c r="D499" s="7"/>
      <c r="F499" s="6"/>
      <c r="H499" s="29"/>
      <c r="I499" s="30"/>
      <c r="L499" s="5"/>
      <c r="T499" s="6"/>
      <c r="U499" s="7"/>
      <c r="V499" s="5"/>
    </row>
    <row r="500" spans="3:22" ht="12.75" x14ac:dyDescent="0.2">
      <c r="C500" s="6"/>
      <c r="D500" s="7"/>
      <c r="F500" s="6"/>
      <c r="H500" s="29"/>
      <c r="I500" s="30"/>
      <c r="L500" s="5"/>
      <c r="T500" s="6"/>
      <c r="U500" s="7"/>
      <c r="V500" s="5"/>
    </row>
    <row r="501" spans="3:22" ht="12.75" x14ac:dyDescent="0.2">
      <c r="C501" s="6"/>
      <c r="D501" s="7"/>
      <c r="F501" s="6"/>
      <c r="H501" s="29"/>
      <c r="I501" s="30"/>
      <c r="L501" s="5"/>
      <c r="T501" s="6"/>
      <c r="U501" s="7"/>
      <c r="V501" s="5"/>
    </row>
    <row r="502" spans="3:22" ht="12.75" x14ac:dyDescent="0.2">
      <c r="C502" s="6"/>
      <c r="D502" s="7"/>
      <c r="F502" s="6"/>
      <c r="H502" s="29"/>
      <c r="I502" s="30"/>
      <c r="L502" s="5"/>
      <c r="T502" s="6"/>
      <c r="U502" s="7"/>
      <c r="V502" s="5"/>
    </row>
    <row r="503" spans="3:22" ht="12.75" x14ac:dyDescent="0.2">
      <c r="C503" s="6"/>
      <c r="D503" s="7"/>
      <c r="F503" s="6"/>
      <c r="H503" s="29"/>
      <c r="I503" s="30"/>
      <c r="L503" s="5"/>
      <c r="T503" s="6"/>
      <c r="U503" s="7"/>
      <c r="V503" s="5"/>
    </row>
    <row r="504" spans="3:22" ht="12.75" x14ac:dyDescent="0.2">
      <c r="C504" s="6"/>
      <c r="D504" s="7"/>
      <c r="F504" s="6"/>
      <c r="H504" s="29"/>
      <c r="I504" s="30"/>
      <c r="L504" s="5"/>
      <c r="T504" s="6"/>
      <c r="U504" s="7"/>
      <c r="V504" s="5"/>
    </row>
    <row r="505" spans="3:22" ht="12.75" x14ac:dyDescent="0.2">
      <c r="C505" s="6"/>
      <c r="D505" s="7"/>
      <c r="F505" s="6"/>
      <c r="H505" s="29"/>
      <c r="I505" s="30"/>
      <c r="L505" s="5"/>
      <c r="T505" s="6"/>
      <c r="U505" s="7"/>
      <c r="V505" s="5"/>
    </row>
    <row r="506" spans="3:22" ht="12.75" x14ac:dyDescent="0.2">
      <c r="C506" s="6"/>
      <c r="D506" s="7"/>
      <c r="F506" s="6"/>
      <c r="H506" s="29"/>
      <c r="I506" s="30"/>
      <c r="L506" s="5"/>
      <c r="T506" s="6"/>
      <c r="U506" s="7"/>
      <c r="V506" s="5"/>
    </row>
    <row r="507" spans="3:22" ht="12.75" x14ac:dyDescent="0.2">
      <c r="C507" s="6"/>
      <c r="D507" s="7"/>
      <c r="F507" s="6"/>
      <c r="H507" s="29"/>
      <c r="I507" s="30"/>
      <c r="L507" s="5"/>
      <c r="T507" s="6"/>
      <c r="U507" s="7"/>
      <c r="V507" s="5"/>
    </row>
    <row r="508" spans="3:22" ht="12.75" x14ac:dyDescent="0.2">
      <c r="C508" s="6"/>
      <c r="D508" s="7"/>
      <c r="F508" s="6"/>
      <c r="H508" s="29"/>
      <c r="I508" s="30"/>
      <c r="L508" s="5"/>
      <c r="T508" s="6"/>
      <c r="U508" s="7"/>
      <c r="V508" s="5"/>
    </row>
    <row r="509" spans="3:22" ht="12.75" x14ac:dyDescent="0.2">
      <c r="C509" s="6"/>
      <c r="D509" s="7"/>
      <c r="F509" s="6"/>
      <c r="H509" s="29"/>
      <c r="I509" s="30"/>
      <c r="L509" s="5"/>
      <c r="T509" s="6"/>
      <c r="U509" s="7"/>
      <c r="V509" s="5"/>
    </row>
    <row r="510" spans="3:22" ht="12.75" x14ac:dyDescent="0.2">
      <c r="C510" s="6"/>
      <c r="D510" s="7"/>
      <c r="F510" s="6"/>
      <c r="H510" s="29"/>
      <c r="I510" s="30"/>
      <c r="L510" s="5"/>
      <c r="T510" s="6"/>
      <c r="U510" s="7"/>
      <c r="V510" s="5"/>
    </row>
    <row r="511" spans="3:22" ht="12.75" x14ac:dyDescent="0.2">
      <c r="C511" s="6"/>
      <c r="D511" s="7"/>
      <c r="F511" s="6"/>
      <c r="H511" s="29"/>
      <c r="I511" s="30"/>
      <c r="L511" s="5"/>
      <c r="T511" s="6"/>
      <c r="U511" s="7"/>
      <c r="V511" s="5"/>
    </row>
    <row r="512" spans="3:22" ht="12.75" x14ac:dyDescent="0.2">
      <c r="C512" s="6"/>
      <c r="D512" s="7"/>
      <c r="F512" s="6"/>
      <c r="H512" s="29"/>
      <c r="I512" s="30"/>
      <c r="L512" s="5"/>
      <c r="T512" s="6"/>
      <c r="U512" s="7"/>
      <c r="V512" s="5"/>
    </row>
    <row r="513" spans="3:22" ht="12.75" x14ac:dyDescent="0.2">
      <c r="C513" s="6"/>
      <c r="D513" s="7"/>
      <c r="F513" s="6"/>
      <c r="H513" s="29"/>
      <c r="I513" s="30"/>
      <c r="L513" s="5"/>
      <c r="T513" s="6"/>
      <c r="U513" s="7"/>
      <c r="V513" s="5"/>
    </row>
    <row r="514" spans="3:22" ht="12.75" x14ac:dyDescent="0.2">
      <c r="C514" s="6"/>
      <c r="D514" s="7"/>
      <c r="F514" s="6"/>
      <c r="H514" s="29"/>
      <c r="I514" s="30"/>
      <c r="L514" s="5"/>
      <c r="T514" s="6"/>
      <c r="U514" s="7"/>
      <c r="V514" s="5"/>
    </row>
    <row r="515" spans="3:22" ht="12.75" x14ac:dyDescent="0.2">
      <c r="C515" s="6"/>
      <c r="D515" s="7"/>
      <c r="F515" s="6"/>
      <c r="H515" s="29"/>
      <c r="I515" s="30"/>
      <c r="L515" s="5"/>
      <c r="T515" s="6"/>
      <c r="U515" s="7"/>
      <c r="V515" s="5"/>
    </row>
    <row r="516" spans="3:22" ht="12.75" x14ac:dyDescent="0.2">
      <c r="C516" s="6"/>
      <c r="D516" s="7"/>
      <c r="F516" s="6"/>
      <c r="H516" s="29"/>
      <c r="I516" s="30"/>
      <c r="L516" s="5"/>
      <c r="T516" s="6"/>
      <c r="U516" s="7"/>
      <c r="V516" s="5"/>
    </row>
    <row r="517" spans="3:22" ht="12.75" x14ac:dyDescent="0.2">
      <c r="C517" s="6"/>
      <c r="D517" s="7"/>
      <c r="F517" s="6"/>
      <c r="H517" s="29"/>
      <c r="I517" s="30"/>
      <c r="L517" s="5"/>
      <c r="T517" s="6"/>
      <c r="U517" s="7"/>
      <c r="V517" s="5"/>
    </row>
    <row r="518" spans="3:22" ht="12.75" x14ac:dyDescent="0.2">
      <c r="C518" s="6"/>
      <c r="D518" s="7"/>
      <c r="F518" s="6"/>
      <c r="H518" s="29"/>
      <c r="I518" s="30"/>
      <c r="L518" s="5"/>
      <c r="T518" s="6"/>
      <c r="U518" s="7"/>
      <c r="V518" s="5"/>
    </row>
    <row r="519" spans="3:22" ht="12.75" x14ac:dyDescent="0.2">
      <c r="C519" s="6"/>
      <c r="D519" s="7"/>
      <c r="F519" s="6"/>
      <c r="H519" s="29"/>
      <c r="I519" s="30"/>
      <c r="L519" s="5"/>
      <c r="T519" s="6"/>
      <c r="U519" s="7"/>
      <c r="V519" s="5"/>
    </row>
    <row r="520" spans="3:22" ht="12.75" x14ac:dyDescent="0.2">
      <c r="C520" s="6"/>
      <c r="D520" s="7"/>
      <c r="F520" s="6"/>
      <c r="H520" s="29"/>
      <c r="I520" s="30"/>
      <c r="L520" s="5"/>
      <c r="T520" s="6"/>
      <c r="U520" s="7"/>
      <c r="V520" s="5"/>
    </row>
    <row r="521" spans="3:22" ht="12.75" x14ac:dyDescent="0.2">
      <c r="C521" s="6"/>
      <c r="D521" s="7"/>
      <c r="F521" s="6"/>
      <c r="H521" s="29"/>
      <c r="I521" s="30"/>
      <c r="L521" s="5"/>
      <c r="T521" s="6"/>
      <c r="U521" s="7"/>
      <c r="V521" s="5"/>
    </row>
    <row r="522" spans="3:22" ht="12.75" x14ac:dyDescent="0.2">
      <c r="C522" s="6"/>
      <c r="D522" s="7"/>
      <c r="F522" s="6"/>
      <c r="H522" s="29"/>
      <c r="I522" s="30"/>
      <c r="L522" s="5"/>
      <c r="T522" s="6"/>
      <c r="U522" s="7"/>
      <c r="V522" s="5"/>
    </row>
    <row r="523" spans="3:22" ht="12.75" x14ac:dyDescent="0.2">
      <c r="C523" s="6"/>
      <c r="D523" s="7"/>
      <c r="F523" s="6"/>
      <c r="H523" s="29"/>
      <c r="I523" s="30"/>
      <c r="L523" s="5"/>
      <c r="T523" s="6"/>
      <c r="U523" s="7"/>
      <c r="V523" s="5"/>
    </row>
    <row r="524" spans="3:22" ht="12.75" x14ac:dyDescent="0.2">
      <c r="C524" s="6"/>
      <c r="D524" s="7"/>
      <c r="F524" s="6"/>
      <c r="H524" s="29"/>
      <c r="I524" s="30"/>
      <c r="L524" s="5"/>
      <c r="T524" s="6"/>
      <c r="U524" s="7"/>
      <c r="V524" s="5"/>
    </row>
    <row r="525" spans="3:22" ht="12.75" x14ac:dyDescent="0.2">
      <c r="C525" s="6"/>
      <c r="D525" s="7"/>
      <c r="F525" s="6"/>
      <c r="H525" s="29"/>
      <c r="I525" s="30"/>
      <c r="L525" s="5"/>
      <c r="T525" s="6"/>
      <c r="U525" s="7"/>
      <c r="V525" s="5"/>
    </row>
    <row r="526" spans="3:22" ht="12.75" x14ac:dyDescent="0.2">
      <c r="C526" s="6"/>
      <c r="D526" s="7"/>
      <c r="F526" s="6"/>
      <c r="H526" s="29"/>
      <c r="I526" s="30"/>
      <c r="L526" s="5"/>
      <c r="T526" s="6"/>
      <c r="U526" s="7"/>
      <c r="V526" s="5"/>
    </row>
    <row r="527" spans="3:22" ht="12.75" x14ac:dyDescent="0.2">
      <c r="C527" s="6"/>
      <c r="D527" s="7"/>
      <c r="F527" s="6"/>
      <c r="H527" s="29"/>
      <c r="I527" s="30"/>
      <c r="L527" s="5"/>
      <c r="T527" s="6"/>
      <c r="U527" s="7"/>
      <c r="V527" s="5"/>
    </row>
    <row r="528" spans="3:22" ht="12.75" x14ac:dyDescent="0.2">
      <c r="C528" s="6"/>
      <c r="D528" s="7"/>
      <c r="F528" s="6"/>
      <c r="H528" s="29"/>
      <c r="I528" s="30"/>
      <c r="L528" s="5"/>
      <c r="T528" s="6"/>
      <c r="U528" s="7"/>
      <c r="V528" s="5"/>
    </row>
    <row r="529" spans="3:22" ht="12.75" x14ac:dyDescent="0.2">
      <c r="C529" s="6"/>
      <c r="D529" s="7"/>
      <c r="F529" s="6"/>
      <c r="H529" s="29"/>
      <c r="I529" s="30"/>
      <c r="L529" s="5"/>
      <c r="T529" s="6"/>
      <c r="U529" s="7"/>
      <c r="V529" s="5"/>
    </row>
    <row r="530" spans="3:22" ht="12.75" x14ac:dyDescent="0.2">
      <c r="C530" s="6"/>
      <c r="D530" s="7"/>
      <c r="F530" s="6"/>
      <c r="H530" s="29"/>
      <c r="I530" s="30"/>
      <c r="L530" s="5"/>
      <c r="T530" s="6"/>
      <c r="U530" s="7"/>
      <c r="V530" s="5"/>
    </row>
    <row r="531" spans="3:22" ht="12.75" x14ac:dyDescent="0.2">
      <c r="C531" s="6"/>
      <c r="D531" s="7"/>
      <c r="F531" s="6"/>
      <c r="H531" s="29"/>
      <c r="I531" s="30"/>
      <c r="L531" s="5"/>
      <c r="T531" s="6"/>
      <c r="U531" s="7"/>
      <c r="V531" s="5"/>
    </row>
    <row r="532" spans="3:22" ht="12.75" x14ac:dyDescent="0.2">
      <c r="C532" s="6"/>
      <c r="D532" s="7"/>
      <c r="F532" s="6"/>
      <c r="H532" s="29"/>
      <c r="I532" s="30"/>
      <c r="L532" s="5"/>
      <c r="T532" s="6"/>
      <c r="U532" s="7"/>
      <c r="V532" s="5"/>
    </row>
    <row r="533" spans="3:22" ht="12.75" x14ac:dyDescent="0.2">
      <c r="C533" s="6"/>
      <c r="D533" s="7"/>
      <c r="F533" s="6"/>
      <c r="H533" s="29"/>
      <c r="I533" s="30"/>
      <c r="L533" s="5"/>
      <c r="T533" s="6"/>
      <c r="U533" s="7"/>
      <c r="V533" s="5"/>
    </row>
    <row r="534" spans="3:22" ht="12.75" x14ac:dyDescent="0.2">
      <c r="C534" s="6"/>
      <c r="D534" s="7"/>
      <c r="F534" s="6"/>
      <c r="H534" s="29"/>
      <c r="I534" s="30"/>
      <c r="L534" s="5"/>
      <c r="T534" s="6"/>
      <c r="U534" s="7"/>
      <c r="V534" s="5"/>
    </row>
    <row r="535" spans="3:22" ht="12.75" x14ac:dyDescent="0.2">
      <c r="C535" s="6"/>
      <c r="D535" s="7"/>
      <c r="F535" s="6"/>
      <c r="H535" s="29"/>
      <c r="I535" s="30"/>
      <c r="L535" s="5"/>
      <c r="T535" s="6"/>
      <c r="U535" s="7"/>
      <c r="V535" s="5"/>
    </row>
    <row r="536" spans="3:22" ht="12.75" x14ac:dyDescent="0.2">
      <c r="C536" s="6"/>
      <c r="D536" s="7"/>
      <c r="F536" s="6"/>
      <c r="H536" s="29"/>
      <c r="I536" s="30"/>
      <c r="L536" s="5"/>
      <c r="T536" s="6"/>
      <c r="U536" s="7"/>
      <c r="V536" s="5"/>
    </row>
    <row r="537" spans="3:22" ht="12.75" x14ac:dyDescent="0.2">
      <c r="C537" s="6"/>
      <c r="D537" s="7"/>
      <c r="F537" s="6"/>
      <c r="H537" s="29"/>
      <c r="I537" s="30"/>
      <c r="L537" s="5"/>
      <c r="T537" s="6"/>
      <c r="U537" s="7"/>
      <c r="V537" s="5"/>
    </row>
    <row r="538" spans="3:22" ht="12.75" x14ac:dyDescent="0.2">
      <c r="C538" s="6"/>
      <c r="D538" s="7"/>
      <c r="F538" s="6"/>
      <c r="H538" s="29"/>
      <c r="I538" s="30"/>
      <c r="L538" s="5"/>
      <c r="T538" s="6"/>
      <c r="U538" s="7"/>
      <c r="V538" s="5"/>
    </row>
    <row r="539" spans="3:22" ht="12.75" x14ac:dyDescent="0.2">
      <c r="C539" s="6"/>
      <c r="D539" s="7"/>
      <c r="F539" s="6"/>
      <c r="H539" s="29"/>
      <c r="I539" s="30"/>
      <c r="L539" s="5"/>
      <c r="T539" s="6"/>
      <c r="U539" s="7"/>
      <c r="V539" s="5"/>
    </row>
    <row r="540" spans="3:22" ht="12.75" x14ac:dyDescent="0.2">
      <c r="C540" s="6"/>
      <c r="D540" s="7"/>
      <c r="F540" s="6"/>
      <c r="H540" s="29"/>
      <c r="I540" s="30"/>
      <c r="L540" s="5"/>
      <c r="T540" s="6"/>
      <c r="U540" s="7"/>
      <c r="V540" s="5"/>
    </row>
    <row r="541" spans="3:22" ht="12.75" x14ac:dyDescent="0.2">
      <c r="C541" s="6"/>
      <c r="D541" s="7"/>
      <c r="F541" s="6"/>
      <c r="H541" s="29"/>
      <c r="I541" s="30"/>
      <c r="L541" s="5"/>
      <c r="T541" s="6"/>
      <c r="U541" s="7"/>
      <c r="V541" s="5"/>
    </row>
    <row r="542" spans="3:22" ht="12.75" x14ac:dyDescent="0.2">
      <c r="C542" s="6"/>
      <c r="D542" s="7"/>
      <c r="F542" s="6"/>
      <c r="H542" s="29"/>
      <c r="I542" s="30"/>
      <c r="L542" s="5"/>
      <c r="T542" s="6"/>
      <c r="U542" s="7"/>
      <c r="V542" s="5"/>
    </row>
    <row r="543" spans="3:22" ht="12.75" x14ac:dyDescent="0.2">
      <c r="C543" s="6"/>
      <c r="D543" s="7"/>
      <c r="F543" s="6"/>
      <c r="H543" s="29"/>
      <c r="I543" s="30"/>
      <c r="L543" s="5"/>
      <c r="T543" s="6"/>
      <c r="U543" s="7"/>
      <c r="V543" s="5"/>
    </row>
    <row r="544" spans="3:22" ht="12.75" x14ac:dyDescent="0.2">
      <c r="C544" s="6"/>
      <c r="D544" s="7"/>
      <c r="F544" s="6"/>
      <c r="H544" s="29"/>
      <c r="I544" s="30"/>
      <c r="L544" s="5"/>
      <c r="T544" s="6"/>
      <c r="U544" s="7"/>
      <c r="V544" s="5"/>
    </row>
    <row r="545" spans="3:22" ht="12.75" x14ac:dyDescent="0.2">
      <c r="C545" s="6"/>
      <c r="D545" s="7"/>
      <c r="F545" s="6"/>
      <c r="H545" s="29"/>
      <c r="I545" s="30"/>
      <c r="L545" s="5"/>
      <c r="T545" s="6"/>
      <c r="U545" s="7"/>
      <c r="V545" s="5"/>
    </row>
    <row r="546" spans="3:22" ht="12.75" x14ac:dyDescent="0.2">
      <c r="C546" s="6"/>
      <c r="D546" s="7"/>
      <c r="F546" s="6"/>
      <c r="H546" s="29"/>
      <c r="I546" s="30"/>
      <c r="L546" s="5"/>
      <c r="T546" s="6"/>
      <c r="U546" s="7"/>
      <c r="V546" s="5"/>
    </row>
    <row r="547" spans="3:22" ht="12.75" x14ac:dyDescent="0.2">
      <c r="C547" s="6"/>
      <c r="D547" s="7"/>
      <c r="F547" s="6"/>
      <c r="H547" s="29"/>
      <c r="I547" s="30"/>
      <c r="L547" s="5"/>
      <c r="T547" s="6"/>
      <c r="U547" s="7"/>
      <c r="V547" s="5"/>
    </row>
    <row r="548" spans="3:22" ht="12.75" x14ac:dyDescent="0.2">
      <c r="C548" s="6"/>
      <c r="D548" s="7"/>
      <c r="F548" s="6"/>
      <c r="H548" s="29"/>
      <c r="I548" s="30"/>
      <c r="L548" s="5"/>
      <c r="T548" s="6"/>
      <c r="U548" s="7"/>
      <c r="V548" s="5"/>
    </row>
    <row r="549" spans="3:22" ht="12.75" x14ac:dyDescent="0.2">
      <c r="C549" s="6"/>
      <c r="D549" s="7"/>
      <c r="F549" s="6"/>
      <c r="H549" s="29"/>
      <c r="I549" s="30"/>
      <c r="L549" s="5"/>
      <c r="T549" s="6"/>
      <c r="U549" s="7"/>
      <c r="V549" s="5"/>
    </row>
    <row r="550" spans="3:22" ht="12.75" x14ac:dyDescent="0.2">
      <c r="C550" s="6"/>
      <c r="D550" s="7"/>
      <c r="F550" s="6"/>
      <c r="H550" s="29"/>
      <c r="I550" s="30"/>
      <c r="L550" s="5"/>
      <c r="T550" s="6"/>
      <c r="U550" s="7"/>
      <c r="V550" s="5"/>
    </row>
    <row r="551" spans="3:22" ht="12.75" x14ac:dyDescent="0.2">
      <c r="C551" s="6"/>
      <c r="D551" s="7"/>
      <c r="F551" s="6"/>
      <c r="H551" s="29"/>
      <c r="I551" s="30"/>
      <c r="L551" s="5"/>
      <c r="T551" s="6"/>
      <c r="U551" s="7"/>
      <c r="V551" s="5"/>
    </row>
    <row r="552" spans="3:22" ht="12.75" x14ac:dyDescent="0.2">
      <c r="C552" s="6"/>
      <c r="D552" s="7"/>
      <c r="F552" s="6"/>
      <c r="H552" s="29"/>
      <c r="I552" s="30"/>
      <c r="L552" s="5"/>
      <c r="T552" s="6"/>
      <c r="U552" s="7"/>
      <c r="V552" s="5"/>
    </row>
    <row r="553" spans="3:22" ht="12.75" x14ac:dyDescent="0.2">
      <c r="C553" s="6"/>
      <c r="D553" s="7"/>
      <c r="F553" s="6"/>
      <c r="H553" s="29"/>
      <c r="I553" s="30"/>
      <c r="L553" s="5"/>
      <c r="T553" s="6"/>
      <c r="U553" s="7"/>
      <c r="V553" s="5"/>
    </row>
    <row r="554" spans="3:22" ht="12.75" x14ac:dyDescent="0.2">
      <c r="C554" s="6"/>
      <c r="D554" s="7"/>
      <c r="F554" s="6"/>
      <c r="H554" s="29"/>
      <c r="I554" s="30"/>
      <c r="L554" s="5"/>
      <c r="T554" s="6"/>
      <c r="U554" s="7"/>
      <c r="V554" s="5"/>
    </row>
    <row r="555" spans="3:22" ht="12.75" x14ac:dyDescent="0.2">
      <c r="C555" s="6"/>
      <c r="D555" s="7"/>
      <c r="F555" s="6"/>
      <c r="H555" s="29"/>
      <c r="I555" s="30"/>
      <c r="L555" s="5"/>
      <c r="T555" s="6"/>
      <c r="U555" s="7"/>
      <c r="V555" s="5"/>
    </row>
    <row r="556" spans="3:22" ht="12.75" x14ac:dyDescent="0.2">
      <c r="C556" s="6"/>
      <c r="D556" s="7"/>
      <c r="F556" s="6"/>
      <c r="H556" s="29"/>
      <c r="I556" s="30"/>
      <c r="L556" s="5"/>
      <c r="T556" s="6"/>
      <c r="U556" s="7"/>
      <c r="V556" s="5"/>
    </row>
    <row r="557" spans="3:22" ht="12.75" x14ac:dyDescent="0.2">
      <c r="C557" s="6"/>
      <c r="D557" s="7"/>
      <c r="F557" s="6"/>
      <c r="H557" s="29"/>
      <c r="I557" s="30"/>
      <c r="L557" s="5"/>
      <c r="T557" s="6"/>
      <c r="U557" s="7"/>
      <c r="V557" s="5"/>
    </row>
    <row r="558" spans="3:22" ht="12.75" x14ac:dyDescent="0.2">
      <c r="C558" s="6"/>
      <c r="D558" s="7"/>
      <c r="F558" s="6"/>
      <c r="H558" s="29"/>
      <c r="I558" s="30"/>
      <c r="L558" s="5"/>
      <c r="T558" s="6"/>
      <c r="U558" s="7"/>
      <c r="V558" s="5"/>
    </row>
    <row r="559" spans="3:22" ht="12.75" x14ac:dyDescent="0.2">
      <c r="C559" s="6"/>
      <c r="D559" s="7"/>
      <c r="F559" s="6"/>
      <c r="H559" s="29"/>
      <c r="I559" s="30"/>
      <c r="L559" s="5"/>
      <c r="T559" s="6"/>
      <c r="U559" s="7"/>
      <c r="V559" s="5"/>
    </row>
    <row r="560" spans="3:22" ht="12.75" x14ac:dyDescent="0.2">
      <c r="C560" s="6"/>
      <c r="D560" s="7"/>
      <c r="F560" s="6"/>
      <c r="H560" s="29"/>
      <c r="I560" s="30"/>
      <c r="L560" s="5"/>
      <c r="T560" s="6"/>
      <c r="U560" s="7"/>
      <c r="V560" s="5"/>
    </row>
    <row r="561" spans="3:22" ht="12.75" x14ac:dyDescent="0.2">
      <c r="C561" s="6"/>
      <c r="D561" s="7"/>
      <c r="F561" s="6"/>
      <c r="H561" s="29"/>
      <c r="I561" s="30"/>
      <c r="L561" s="5"/>
      <c r="T561" s="6"/>
      <c r="U561" s="7"/>
      <c r="V561" s="5"/>
    </row>
    <row r="562" spans="3:22" ht="12.75" x14ac:dyDescent="0.2">
      <c r="C562" s="6"/>
      <c r="D562" s="7"/>
      <c r="F562" s="6"/>
      <c r="H562" s="29"/>
      <c r="I562" s="30"/>
      <c r="L562" s="5"/>
      <c r="T562" s="6"/>
      <c r="U562" s="7"/>
      <c r="V562" s="5"/>
    </row>
    <row r="563" spans="3:22" ht="12.75" x14ac:dyDescent="0.2">
      <c r="C563" s="6"/>
      <c r="D563" s="7"/>
      <c r="F563" s="6"/>
      <c r="H563" s="29"/>
      <c r="I563" s="30"/>
      <c r="L563" s="5"/>
      <c r="T563" s="6"/>
      <c r="U563" s="7"/>
      <c r="V563" s="5"/>
    </row>
    <row r="564" spans="3:22" ht="12.75" x14ac:dyDescent="0.2">
      <c r="C564" s="6"/>
      <c r="D564" s="7"/>
      <c r="F564" s="6"/>
      <c r="H564" s="29"/>
      <c r="I564" s="30"/>
      <c r="L564" s="5"/>
      <c r="T564" s="6"/>
      <c r="U564" s="7"/>
      <c r="V564" s="5"/>
    </row>
    <row r="565" spans="3:22" ht="12.75" x14ac:dyDescent="0.2">
      <c r="C565" s="6"/>
      <c r="D565" s="7"/>
      <c r="F565" s="6"/>
      <c r="H565" s="29"/>
      <c r="I565" s="30"/>
      <c r="L565" s="5"/>
      <c r="T565" s="6"/>
      <c r="U565" s="7"/>
      <c r="V565" s="5"/>
    </row>
    <row r="566" spans="3:22" ht="12.75" x14ac:dyDescent="0.2">
      <c r="C566" s="6"/>
      <c r="D566" s="7"/>
      <c r="F566" s="6"/>
      <c r="H566" s="29"/>
      <c r="I566" s="30"/>
      <c r="L566" s="5"/>
      <c r="T566" s="6"/>
      <c r="U566" s="7"/>
      <c r="V566" s="5"/>
    </row>
    <row r="567" spans="3:22" ht="12.75" x14ac:dyDescent="0.2">
      <c r="C567" s="6"/>
      <c r="D567" s="7"/>
      <c r="F567" s="6"/>
      <c r="H567" s="29"/>
      <c r="I567" s="30"/>
      <c r="L567" s="5"/>
      <c r="T567" s="6"/>
      <c r="U567" s="7"/>
      <c r="V567" s="5"/>
    </row>
    <row r="568" spans="3:22" ht="12.75" x14ac:dyDescent="0.2">
      <c r="C568" s="6"/>
      <c r="D568" s="7"/>
      <c r="F568" s="6"/>
      <c r="H568" s="29"/>
      <c r="I568" s="30"/>
      <c r="L568" s="5"/>
      <c r="T568" s="6"/>
      <c r="U568" s="7"/>
      <c r="V568" s="5"/>
    </row>
    <row r="569" spans="3:22" ht="12.75" x14ac:dyDescent="0.2">
      <c r="C569" s="6"/>
      <c r="D569" s="7"/>
      <c r="F569" s="6"/>
      <c r="H569" s="29"/>
      <c r="I569" s="30"/>
      <c r="L569" s="5"/>
      <c r="T569" s="6"/>
      <c r="U569" s="7"/>
      <c r="V569" s="5"/>
    </row>
    <row r="570" spans="3:22" ht="12.75" x14ac:dyDescent="0.2">
      <c r="C570" s="6"/>
      <c r="D570" s="7"/>
      <c r="F570" s="6"/>
      <c r="H570" s="29"/>
      <c r="I570" s="30"/>
      <c r="L570" s="5"/>
      <c r="T570" s="6"/>
      <c r="U570" s="7"/>
      <c r="V570" s="5"/>
    </row>
    <row r="571" spans="3:22" ht="12.75" x14ac:dyDescent="0.2">
      <c r="C571" s="6"/>
      <c r="D571" s="7"/>
      <c r="F571" s="6"/>
      <c r="H571" s="29"/>
      <c r="I571" s="30"/>
      <c r="L571" s="5"/>
      <c r="T571" s="6"/>
      <c r="U571" s="7"/>
      <c r="V571" s="5"/>
    </row>
    <row r="572" spans="3:22" ht="12.75" x14ac:dyDescent="0.2">
      <c r="C572" s="6"/>
      <c r="D572" s="7"/>
      <c r="F572" s="6"/>
      <c r="H572" s="29"/>
      <c r="I572" s="30"/>
      <c r="L572" s="5"/>
      <c r="T572" s="6"/>
      <c r="U572" s="7"/>
      <c r="V572" s="5"/>
    </row>
    <row r="573" spans="3:22" ht="12.75" x14ac:dyDescent="0.2">
      <c r="C573" s="6"/>
      <c r="D573" s="7"/>
      <c r="F573" s="6"/>
      <c r="H573" s="29"/>
      <c r="I573" s="30"/>
      <c r="L573" s="5"/>
      <c r="T573" s="6"/>
      <c r="U573" s="7"/>
      <c r="V573" s="5"/>
    </row>
    <row r="574" spans="3:22" ht="12.75" x14ac:dyDescent="0.2">
      <c r="C574" s="6"/>
      <c r="D574" s="7"/>
      <c r="F574" s="6"/>
      <c r="H574" s="29"/>
      <c r="I574" s="30"/>
      <c r="L574" s="5"/>
      <c r="T574" s="6"/>
      <c r="U574" s="7"/>
      <c r="V574" s="5"/>
    </row>
    <row r="575" spans="3:22" ht="12.75" x14ac:dyDescent="0.2">
      <c r="C575" s="6"/>
      <c r="D575" s="7"/>
      <c r="F575" s="6"/>
      <c r="H575" s="29"/>
      <c r="I575" s="30"/>
      <c r="L575" s="5"/>
      <c r="T575" s="6"/>
      <c r="U575" s="7"/>
      <c r="V575" s="5"/>
    </row>
    <row r="576" spans="3:22" ht="12.75" x14ac:dyDescent="0.2">
      <c r="C576" s="6"/>
      <c r="D576" s="7"/>
      <c r="F576" s="6"/>
      <c r="H576" s="29"/>
      <c r="I576" s="30"/>
      <c r="L576" s="5"/>
      <c r="T576" s="6"/>
      <c r="U576" s="7"/>
      <c r="V576" s="5"/>
    </row>
    <row r="577" spans="3:22" ht="12.75" x14ac:dyDescent="0.2">
      <c r="C577" s="6"/>
      <c r="D577" s="7"/>
      <c r="F577" s="6"/>
      <c r="H577" s="29"/>
      <c r="I577" s="30"/>
      <c r="L577" s="5"/>
      <c r="T577" s="6"/>
      <c r="U577" s="7"/>
      <c r="V577" s="5"/>
    </row>
    <row r="578" spans="3:22" ht="12.75" x14ac:dyDescent="0.2">
      <c r="C578" s="6"/>
      <c r="D578" s="7"/>
      <c r="F578" s="6"/>
      <c r="H578" s="29"/>
      <c r="I578" s="30"/>
      <c r="L578" s="5"/>
      <c r="T578" s="6"/>
      <c r="U578" s="7"/>
      <c r="V578" s="5"/>
    </row>
    <row r="579" spans="3:22" ht="12.75" x14ac:dyDescent="0.2">
      <c r="C579" s="6"/>
      <c r="D579" s="7"/>
      <c r="F579" s="6"/>
      <c r="H579" s="29"/>
      <c r="I579" s="30"/>
      <c r="L579" s="5"/>
      <c r="T579" s="6"/>
      <c r="U579" s="7"/>
      <c r="V579" s="5"/>
    </row>
    <row r="580" spans="3:22" ht="12.75" x14ac:dyDescent="0.2">
      <c r="C580" s="6"/>
      <c r="D580" s="7"/>
      <c r="F580" s="6"/>
      <c r="H580" s="29"/>
      <c r="I580" s="30"/>
      <c r="L580" s="5"/>
      <c r="T580" s="6"/>
      <c r="U580" s="7"/>
      <c r="V580" s="5"/>
    </row>
    <row r="581" spans="3:22" ht="12.75" x14ac:dyDescent="0.2">
      <c r="C581" s="6"/>
      <c r="D581" s="7"/>
      <c r="F581" s="6"/>
      <c r="H581" s="29"/>
      <c r="I581" s="30"/>
      <c r="L581" s="5"/>
      <c r="T581" s="6"/>
      <c r="U581" s="7"/>
      <c r="V581" s="5"/>
    </row>
    <row r="582" spans="3:22" ht="12.75" x14ac:dyDescent="0.2">
      <c r="C582" s="6"/>
      <c r="D582" s="7"/>
      <c r="F582" s="6"/>
      <c r="H582" s="29"/>
      <c r="I582" s="30"/>
      <c r="L582" s="5"/>
      <c r="T582" s="6"/>
      <c r="U582" s="7"/>
      <c r="V582" s="5"/>
    </row>
    <row r="583" spans="3:22" ht="12.75" x14ac:dyDescent="0.2">
      <c r="C583" s="6"/>
      <c r="D583" s="7"/>
      <c r="F583" s="6"/>
      <c r="H583" s="29"/>
      <c r="I583" s="30"/>
      <c r="L583" s="5"/>
      <c r="T583" s="6"/>
      <c r="U583" s="7"/>
      <c r="V583" s="5"/>
    </row>
    <row r="584" spans="3:22" ht="12.75" x14ac:dyDescent="0.2">
      <c r="C584" s="6"/>
      <c r="D584" s="7"/>
      <c r="F584" s="6"/>
      <c r="H584" s="29"/>
      <c r="I584" s="30"/>
      <c r="L584" s="5"/>
      <c r="T584" s="6"/>
      <c r="U584" s="7"/>
      <c r="V584" s="5"/>
    </row>
    <row r="585" spans="3:22" ht="12.75" x14ac:dyDescent="0.2">
      <c r="C585" s="6"/>
      <c r="D585" s="7"/>
      <c r="F585" s="6"/>
      <c r="H585" s="29"/>
      <c r="I585" s="30"/>
      <c r="L585" s="5"/>
      <c r="T585" s="6"/>
      <c r="U585" s="7"/>
      <c r="V585" s="5"/>
    </row>
    <row r="586" spans="3:22" ht="12.75" x14ac:dyDescent="0.2">
      <c r="C586" s="6"/>
      <c r="D586" s="7"/>
      <c r="F586" s="6"/>
      <c r="H586" s="29"/>
      <c r="I586" s="30"/>
      <c r="L586" s="5"/>
      <c r="T586" s="6"/>
      <c r="U586" s="7"/>
      <c r="V586" s="5"/>
    </row>
    <row r="587" spans="3:22" ht="12.75" x14ac:dyDescent="0.2">
      <c r="C587" s="6"/>
      <c r="D587" s="7"/>
      <c r="F587" s="6"/>
      <c r="H587" s="29"/>
      <c r="I587" s="30"/>
      <c r="L587" s="5"/>
      <c r="T587" s="6"/>
      <c r="U587" s="7"/>
      <c r="V587" s="5"/>
    </row>
    <row r="588" spans="3:22" ht="12.75" x14ac:dyDescent="0.2">
      <c r="C588" s="6"/>
      <c r="D588" s="7"/>
      <c r="F588" s="6"/>
      <c r="H588" s="29"/>
      <c r="I588" s="30"/>
      <c r="L588" s="5"/>
      <c r="T588" s="6"/>
      <c r="U588" s="7"/>
      <c r="V588" s="5"/>
    </row>
    <row r="589" spans="3:22" ht="12.75" x14ac:dyDescent="0.2">
      <c r="C589" s="6"/>
      <c r="D589" s="7"/>
      <c r="F589" s="6"/>
      <c r="H589" s="29"/>
      <c r="I589" s="30"/>
      <c r="L589" s="5"/>
      <c r="T589" s="6"/>
      <c r="U589" s="7"/>
      <c r="V589" s="5"/>
    </row>
    <row r="590" spans="3:22" ht="12.75" x14ac:dyDescent="0.2">
      <c r="C590" s="6"/>
      <c r="D590" s="7"/>
      <c r="F590" s="6"/>
      <c r="H590" s="29"/>
      <c r="I590" s="30"/>
      <c r="L590" s="5"/>
      <c r="T590" s="6"/>
      <c r="U590" s="7"/>
      <c r="V590" s="5"/>
    </row>
    <row r="591" spans="3:22" ht="12.75" x14ac:dyDescent="0.2">
      <c r="C591" s="6"/>
      <c r="D591" s="7"/>
      <c r="F591" s="6"/>
      <c r="H591" s="29"/>
      <c r="I591" s="30"/>
      <c r="L591" s="5"/>
      <c r="T591" s="6"/>
      <c r="U591" s="7"/>
      <c r="V591" s="5"/>
    </row>
    <row r="592" spans="3:22" ht="12.75" x14ac:dyDescent="0.2">
      <c r="C592" s="6"/>
      <c r="D592" s="7"/>
      <c r="F592" s="6"/>
      <c r="H592" s="29"/>
      <c r="I592" s="30"/>
      <c r="L592" s="5"/>
      <c r="T592" s="6"/>
      <c r="U592" s="7"/>
      <c r="V592" s="5"/>
    </row>
    <row r="593" spans="3:22" ht="12.75" x14ac:dyDescent="0.2">
      <c r="C593" s="6"/>
      <c r="D593" s="7"/>
      <c r="F593" s="6"/>
      <c r="H593" s="29"/>
      <c r="I593" s="30"/>
      <c r="L593" s="5"/>
      <c r="T593" s="6"/>
      <c r="U593" s="7"/>
      <c r="V593" s="5"/>
    </row>
    <row r="594" spans="3:22" ht="12.75" x14ac:dyDescent="0.2">
      <c r="C594" s="6"/>
      <c r="D594" s="7"/>
      <c r="F594" s="6"/>
      <c r="H594" s="29"/>
      <c r="I594" s="30"/>
      <c r="L594" s="5"/>
      <c r="T594" s="6"/>
      <c r="U594" s="7"/>
      <c r="V594" s="5"/>
    </row>
    <row r="595" spans="3:22" ht="12.75" x14ac:dyDescent="0.2">
      <c r="C595" s="6"/>
      <c r="D595" s="7"/>
      <c r="F595" s="6"/>
      <c r="H595" s="29"/>
      <c r="I595" s="30"/>
      <c r="L595" s="5"/>
      <c r="T595" s="6"/>
      <c r="U595" s="7"/>
      <c r="V595" s="5"/>
    </row>
    <row r="596" spans="3:22" ht="12.75" x14ac:dyDescent="0.2">
      <c r="C596" s="6"/>
      <c r="D596" s="7"/>
      <c r="F596" s="6"/>
      <c r="H596" s="29"/>
      <c r="I596" s="30"/>
      <c r="L596" s="5"/>
      <c r="T596" s="6"/>
      <c r="U596" s="7"/>
      <c r="V596" s="5"/>
    </row>
    <row r="597" spans="3:22" ht="12.75" x14ac:dyDescent="0.2">
      <c r="C597" s="6"/>
      <c r="D597" s="7"/>
      <c r="F597" s="6"/>
      <c r="H597" s="29"/>
      <c r="I597" s="30"/>
      <c r="L597" s="5"/>
      <c r="T597" s="6"/>
      <c r="U597" s="7"/>
      <c r="V597" s="5"/>
    </row>
    <row r="598" spans="3:22" ht="12.75" x14ac:dyDescent="0.2">
      <c r="C598" s="6"/>
      <c r="D598" s="7"/>
      <c r="F598" s="6"/>
      <c r="H598" s="29"/>
      <c r="I598" s="30"/>
      <c r="L598" s="5"/>
      <c r="T598" s="6"/>
      <c r="U598" s="7"/>
      <c r="V598" s="5"/>
    </row>
    <row r="599" spans="3:22" ht="12.75" x14ac:dyDescent="0.2">
      <c r="C599" s="6"/>
      <c r="D599" s="7"/>
      <c r="F599" s="6"/>
      <c r="H599" s="29"/>
      <c r="I599" s="30"/>
      <c r="L599" s="5"/>
      <c r="T599" s="6"/>
      <c r="U599" s="7"/>
      <c r="V599" s="5"/>
    </row>
    <row r="600" spans="3:22" ht="12.75" x14ac:dyDescent="0.2">
      <c r="C600" s="6"/>
      <c r="D600" s="7"/>
      <c r="F600" s="6"/>
      <c r="H600" s="29"/>
      <c r="I600" s="30"/>
      <c r="L600" s="5"/>
      <c r="T600" s="6"/>
      <c r="U600" s="7"/>
      <c r="V600" s="5"/>
    </row>
    <row r="601" spans="3:22" ht="12.75" x14ac:dyDescent="0.2">
      <c r="C601" s="6"/>
      <c r="D601" s="7"/>
      <c r="F601" s="6"/>
      <c r="H601" s="29"/>
      <c r="I601" s="30"/>
      <c r="L601" s="5"/>
      <c r="T601" s="6"/>
      <c r="U601" s="7"/>
      <c r="V601" s="5"/>
    </row>
    <row r="602" spans="3:22" ht="12.75" x14ac:dyDescent="0.2">
      <c r="C602" s="6"/>
      <c r="D602" s="7"/>
      <c r="F602" s="6"/>
      <c r="H602" s="29"/>
      <c r="I602" s="30"/>
      <c r="L602" s="5"/>
      <c r="T602" s="6"/>
      <c r="U602" s="7"/>
      <c r="V602" s="5"/>
    </row>
    <row r="603" spans="3:22" ht="12.75" x14ac:dyDescent="0.2">
      <c r="C603" s="6"/>
      <c r="D603" s="7"/>
      <c r="F603" s="6"/>
      <c r="H603" s="29"/>
      <c r="I603" s="30"/>
      <c r="L603" s="5"/>
      <c r="T603" s="6"/>
      <c r="U603" s="7"/>
      <c r="V603" s="5"/>
    </row>
    <row r="604" spans="3:22" ht="12.75" x14ac:dyDescent="0.2">
      <c r="C604" s="6"/>
      <c r="D604" s="7"/>
      <c r="F604" s="6"/>
      <c r="H604" s="29"/>
      <c r="I604" s="30"/>
      <c r="L604" s="5"/>
      <c r="T604" s="6"/>
      <c r="U604" s="7"/>
      <c r="V604" s="5"/>
    </row>
    <row r="605" spans="3:22" ht="12.75" x14ac:dyDescent="0.2">
      <c r="C605" s="6"/>
      <c r="D605" s="7"/>
      <c r="F605" s="6"/>
      <c r="H605" s="29"/>
      <c r="I605" s="30"/>
      <c r="L605" s="5"/>
      <c r="T605" s="6"/>
      <c r="U605" s="7"/>
      <c r="V605" s="5"/>
    </row>
    <row r="606" spans="3:22" ht="12.75" x14ac:dyDescent="0.2">
      <c r="C606" s="6"/>
      <c r="D606" s="7"/>
      <c r="F606" s="6"/>
      <c r="H606" s="29"/>
      <c r="I606" s="30"/>
      <c r="L606" s="5"/>
      <c r="T606" s="6"/>
      <c r="U606" s="7"/>
      <c r="V606" s="5"/>
    </row>
    <row r="607" spans="3:22" ht="12.75" x14ac:dyDescent="0.2">
      <c r="C607" s="6"/>
      <c r="D607" s="7"/>
      <c r="F607" s="6"/>
      <c r="H607" s="29"/>
      <c r="I607" s="30"/>
      <c r="L607" s="5"/>
      <c r="T607" s="6"/>
      <c r="U607" s="7"/>
      <c r="V607" s="5"/>
    </row>
    <row r="608" spans="3:22" ht="12.75" x14ac:dyDescent="0.2">
      <c r="C608" s="6"/>
      <c r="D608" s="7"/>
      <c r="F608" s="6"/>
      <c r="H608" s="29"/>
      <c r="I608" s="30"/>
      <c r="L608" s="5"/>
      <c r="T608" s="6"/>
      <c r="U608" s="7"/>
      <c r="V608" s="5"/>
    </row>
    <row r="609" spans="3:22" ht="12.75" x14ac:dyDescent="0.2">
      <c r="C609" s="6"/>
      <c r="D609" s="7"/>
      <c r="F609" s="6"/>
      <c r="H609" s="29"/>
      <c r="I609" s="30"/>
      <c r="L609" s="5"/>
      <c r="T609" s="6"/>
      <c r="U609" s="7"/>
      <c r="V609" s="5"/>
    </row>
    <row r="610" spans="3:22" ht="12.75" x14ac:dyDescent="0.2">
      <c r="C610" s="6"/>
      <c r="D610" s="7"/>
      <c r="F610" s="6"/>
      <c r="H610" s="29"/>
      <c r="I610" s="30"/>
      <c r="L610" s="5"/>
      <c r="T610" s="6"/>
      <c r="U610" s="7"/>
      <c r="V610" s="5"/>
    </row>
    <row r="611" spans="3:22" ht="12.75" x14ac:dyDescent="0.2">
      <c r="C611" s="6"/>
      <c r="D611" s="7"/>
      <c r="F611" s="6"/>
      <c r="H611" s="29"/>
      <c r="I611" s="30"/>
      <c r="L611" s="5"/>
      <c r="T611" s="6"/>
      <c r="U611" s="7"/>
      <c r="V611" s="5"/>
    </row>
    <row r="612" spans="3:22" ht="12.75" x14ac:dyDescent="0.2">
      <c r="C612" s="6"/>
      <c r="D612" s="7"/>
      <c r="F612" s="6"/>
      <c r="H612" s="29"/>
      <c r="I612" s="30"/>
      <c r="L612" s="5"/>
      <c r="T612" s="6"/>
      <c r="U612" s="7"/>
      <c r="V612" s="5"/>
    </row>
    <row r="613" spans="3:22" ht="12.75" x14ac:dyDescent="0.2">
      <c r="C613" s="6"/>
      <c r="D613" s="7"/>
      <c r="F613" s="6"/>
      <c r="H613" s="29"/>
      <c r="I613" s="30"/>
      <c r="L613" s="5"/>
      <c r="T613" s="6"/>
      <c r="U613" s="7"/>
      <c r="V613" s="5"/>
    </row>
    <row r="614" spans="3:22" ht="12.75" x14ac:dyDescent="0.2">
      <c r="C614" s="6"/>
      <c r="D614" s="7"/>
      <c r="F614" s="6"/>
      <c r="H614" s="29"/>
      <c r="I614" s="30"/>
      <c r="L614" s="5"/>
      <c r="T614" s="6"/>
      <c r="U614" s="7"/>
      <c r="V614" s="5"/>
    </row>
    <row r="615" spans="3:22" ht="12.75" x14ac:dyDescent="0.2">
      <c r="C615" s="6"/>
      <c r="D615" s="7"/>
      <c r="F615" s="6"/>
      <c r="H615" s="29"/>
      <c r="I615" s="30"/>
      <c r="L615" s="5"/>
      <c r="T615" s="6"/>
      <c r="U615" s="7"/>
      <c r="V615" s="5"/>
    </row>
    <row r="616" spans="3:22" ht="12.75" x14ac:dyDescent="0.2">
      <c r="C616" s="6"/>
      <c r="D616" s="7"/>
      <c r="F616" s="6"/>
      <c r="H616" s="29"/>
      <c r="I616" s="30"/>
      <c r="L616" s="5"/>
      <c r="T616" s="6"/>
      <c r="U616" s="7"/>
      <c r="V616" s="5"/>
    </row>
    <row r="617" spans="3:22" ht="12.75" x14ac:dyDescent="0.2">
      <c r="C617" s="6"/>
      <c r="D617" s="7"/>
      <c r="F617" s="6"/>
      <c r="H617" s="29"/>
      <c r="I617" s="30"/>
      <c r="L617" s="5"/>
      <c r="T617" s="6"/>
      <c r="U617" s="7"/>
      <c r="V617" s="5"/>
    </row>
    <row r="618" spans="3:22" ht="12.75" x14ac:dyDescent="0.2">
      <c r="C618" s="6"/>
      <c r="D618" s="7"/>
      <c r="F618" s="6"/>
      <c r="H618" s="29"/>
      <c r="I618" s="30"/>
      <c r="L618" s="5"/>
      <c r="T618" s="6"/>
      <c r="U618" s="7"/>
      <c r="V618" s="5"/>
    </row>
    <row r="619" spans="3:22" ht="12.75" x14ac:dyDescent="0.2">
      <c r="C619" s="6"/>
      <c r="D619" s="7"/>
      <c r="F619" s="6"/>
      <c r="H619" s="29"/>
      <c r="I619" s="30"/>
      <c r="L619" s="5"/>
      <c r="T619" s="6"/>
      <c r="U619" s="7"/>
      <c r="V619" s="5"/>
    </row>
    <row r="620" spans="3:22" ht="12.75" x14ac:dyDescent="0.2">
      <c r="C620" s="6"/>
      <c r="D620" s="7"/>
      <c r="F620" s="6"/>
      <c r="H620" s="29"/>
      <c r="I620" s="30"/>
      <c r="L620" s="5"/>
      <c r="T620" s="6"/>
      <c r="U620" s="7"/>
      <c r="V620" s="5"/>
    </row>
    <row r="621" spans="3:22" ht="12.75" x14ac:dyDescent="0.2">
      <c r="C621" s="6"/>
      <c r="D621" s="7"/>
      <c r="F621" s="6"/>
      <c r="H621" s="29"/>
      <c r="I621" s="30"/>
      <c r="L621" s="5"/>
      <c r="T621" s="6"/>
      <c r="U621" s="7"/>
      <c r="V621" s="5"/>
    </row>
    <row r="622" spans="3:22" ht="12.75" x14ac:dyDescent="0.2">
      <c r="C622" s="6"/>
      <c r="D622" s="7"/>
      <c r="F622" s="6"/>
      <c r="H622" s="29"/>
      <c r="I622" s="30"/>
      <c r="L622" s="5"/>
      <c r="T622" s="6"/>
      <c r="U622" s="7"/>
      <c r="V622" s="5"/>
    </row>
    <row r="623" spans="3:22" ht="12.75" x14ac:dyDescent="0.2">
      <c r="C623" s="6"/>
      <c r="D623" s="7"/>
      <c r="F623" s="6"/>
      <c r="H623" s="29"/>
      <c r="I623" s="30"/>
      <c r="L623" s="5"/>
      <c r="T623" s="6"/>
      <c r="U623" s="7"/>
      <c r="V623" s="5"/>
    </row>
    <row r="624" spans="3:22" ht="12.75" x14ac:dyDescent="0.2">
      <c r="C624" s="6"/>
      <c r="D624" s="7"/>
      <c r="F624" s="6"/>
      <c r="H624" s="29"/>
      <c r="I624" s="30"/>
      <c r="L624" s="5"/>
      <c r="T624" s="6"/>
      <c r="U624" s="7"/>
      <c r="V624" s="5"/>
    </row>
    <row r="625" spans="3:22" ht="12.75" x14ac:dyDescent="0.2">
      <c r="C625" s="6"/>
      <c r="D625" s="7"/>
      <c r="F625" s="6"/>
      <c r="H625" s="29"/>
      <c r="I625" s="30"/>
      <c r="L625" s="5"/>
      <c r="T625" s="6"/>
      <c r="U625" s="7"/>
      <c r="V625" s="5"/>
    </row>
    <row r="626" spans="3:22" ht="12.75" x14ac:dyDescent="0.2">
      <c r="C626" s="6"/>
      <c r="D626" s="7"/>
      <c r="F626" s="6"/>
      <c r="H626" s="29"/>
      <c r="I626" s="30"/>
      <c r="L626" s="5"/>
      <c r="T626" s="6"/>
      <c r="U626" s="7"/>
      <c r="V626" s="5"/>
    </row>
    <row r="627" spans="3:22" ht="12.75" x14ac:dyDescent="0.2">
      <c r="C627" s="6"/>
      <c r="D627" s="7"/>
      <c r="F627" s="6"/>
      <c r="H627" s="29"/>
      <c r="I627" s="30"/>
      <c r="L627" s="5"/>
      <c r="T627" s="6"/>
      <c r="U627" s="7"/>
      <c r="V627" s="5"/>
    </row>
    <row r="628" spans="3:22" ht="12.75" x14ac:dyDescent="0.2">
      <c r="C628" s="6"/>
      <c r="D628" s="7"/>
      <c r="F628" s="6"/>
      <c r="H628" s="29"/>
      <c r="I628" s="30"/>
      <c r="L628" s="5"/>
      <c r="T628" s="6"/>
      <c r="U628" s="7"/>
      <c r="V628" s="5"/>
    </row>
    <row r="629" spans="3:22" ht="12.75" x14ac:dyDescent="0.2">
      <c r="C629" s="6"/>
      <c r="D629" s="7"/>
      <c r="F629" s="6"/>
      <c r="H629" s="29"/>
      <c r="I629" s="30"/>
      <c r="L629" s="5"/>
      <c r="T629" s="6"/>
      <c r="U629" s="7"/>
      <c r="V629" s="5"/>
    </row>
    <row r="630" spans="3:22" ht="12.75" x14ac:dyDescent="0.2">
      <c r="C630" s="6"/>
      <c r="D630" s="7"/>
      <c r="F630" s="6"/>
      <c r="H630" s="29"/>
      <c r="I630" s="30"/>
      <c r="L630" s="5"/>
      <c r="T630" s="6"/>
      <c r="U630" s="7"/>
      <c r="V630" s="5"/>
    </row>
    <row r="631" spans="3:22" ht="12.75" x14ac:dyDescent="0.2">
      <c r="C631" s="6"/>
      <c r="D631" s="7"/>
      <c r="F631" s="6"/>
      <c r="H631" s="29"/>
      <c r="I631" s="30"/>
      <c r="L631" s="5"/>
      <c r="T631" s="6"/>
      <c r="U631" s="7"/>
      <c r="V631" s="5"/>
    </row>
    <row r="632" spans="3:22" ht="12.75" x14ac:dyDescent="0.2">
      <c r="C632" s="6"/>
      <c r="D632" s="7"/>
      <c r="F632" s="6"/>
      <c r="H632" s="29"/>
      <c r="I632" s="30"/>
      <c r="L632" s="5"/>
      <c r="T632" s="6"/>
      <c r="U632" s="7"/>
      <c r="V632" s="5"/>
    </row>
    <row r="633" spans="3:22" ht="12.75" x14ac:dyDescent="0.2">
      <c r="C633" s="6"/>
      <c r="D633" s="7"/>
      <c r="F633" s="6"/>
      <c r="H633" s="29"/>
      <c r="I633" s="30"/>
      <c r="L633" s="5"/>
      <c r="T633" s="6"/>
      <c r="U633" s="7"/>
      <c r="V633" s="5"/>
    </row>
    <row r="634" spans="3:22" ht="12.75" x14ac:dyDescent="0.2">
      <c r="C634" s="6"/>
      <c r="D634" s="7"/>
      <c r="F634" s="6"/>
      <c r="H634" s="29"/>
      <c r="I634" s="30"/>
      <c r="L634" s="5"/>
      <c r="T634" s="6"/>
      <c r="U634" s="7"/>
      <c r="V634" s="5"/>
    </row>
    <row r="635" spans="3:22" ht="12.75" x14ac:dyDescent="0.2">
      <c r="C635" s="6"/>
      <c r="D635" s="7"/>
      <c r="F635" s="6"/>
      <c r="H635" s="29"/>
      <c r="I635" s="30"/>
      <c r="L635" s="5"/>
      <c r="T635" s="6"/>
      <c r="U635" s="7"/>
      <c r="V635" s="5"/>
    </row>
    <row r="636" spans="3:22" ht="12.75" x14ac:dyDescent="0.2">
      <c r="C636" s="6"/>
      <c r="D636" s="7"/>
      <c r="F636" s="6"/>
      <c r="H636" s="29"/>
      <c r="I636" s="30"/>
      <c r="L636" s="5"/>
      <c r="T636" s="6"/>
      <c r="U636" s="7"/>
      <c r="V636" s="5"/>
    </row>
    <row r="637" spans="3:22" ht="12.75" x14ac:dyDescent="0.2">
      <c r="C637" s="6"/>
      <c r="D637" s="7"/>
      <c r="F637" s="6"/>
      <c r="H637" s="29"/>
      <c r="I637" s="30"/>
      <c r="L637" s="5"/>
      <c r="T637" s="6"/>
      <c r="U637" s="7"/>
      <c r="V637" s="5"/>
    </row>
    <row r="638" spans="3:22" ht="12.75" x14ac:dyDescent="0.2">
      <c r="C638" s="6"/>
      <c r="D638" s="7"/>
      <c r="F638" s="6"/>
      <c r="H638" s="29"/>
      <c r="I638" s="30"/>
      <c r="L638" s="5"/>
      <c r="T638" s="6"/>
      <c r="U638" s="7"/>
      <c r="V638" s="5"/>
    </row>
    <row r="639" spans="3:22" ht="12.75" x14ac:dyDescent="0.2">
      <c r="C639" s="6"/>
      <c r="D639" s="7"/>
      <c r="F639" s="6"/>
      <c r="H639" s="29"/>
      <c r="I639" s="30"/>
      <c r="L639" s="5"/>
      <c r="T639" s="6"/>
      <c r="U639" s="7"/>
      <c r="V639" s="5"/>
    </row>
    <row r="640" spans="3:22" ht="12.75" x14ac:dyDescent="0.2">
      <c r="C640" s="6"/>
      <c r="D640" s="7"/>
      <c r="F640" s="6"/>
      <c r="H640" s="29"/>
      <c r="I640" s="30"/>
      <c r="L640" s="5"/>
      <c r="T640" s="6"/>
      <c r="U640" s="7"/>
      <c r="V640" s="5"/>
    </row>
    <row r="641" spans="3:22" ht="12.75" x14ac:dyDescent="0.2">
      <c r="C641" s="6"/>
      <c r="D641" s="7"/>
      <c r="F641" s="6"/>
      <c r="H641" s="29"/>
      <c r="I641" s="30"/>
      <c r="L641" s="5"/>
      <c r="T641" s="6"/>
      <c r="U641" s="7"/>
      <c r="V641" s="5"/>
    </row>
    <row r="642" spans="3:22" ht="12.75" x14ac:dyDescent="0.2">
      <c r="C642" s="6"/>
      <c r="D642" s="7"/>
      <c r="F642" s="6"/>
      <c r="H642" s="29"/>
      <c r="I642" s="30"/>
      <c r="L642" s="5"/>
      <c r="T642" s="6"/>
      <c r="U642" s="7"/>
      <c r="V642" s="5"/>
    </row>
    <row r="643" spans="3:22" ht="12.75" x14ac:dyDescent="0.2">
      <c r="C643" s="6"/>
      <c r="D643" s="7"/>
      <c r="F643" s="6"/>
      <c r="H643" s="29"/>
      <c r="I643" s="30"/>
      <c r="L643" s="5"/>
      <c r="T643" s="6"/>
      <c r="U643" s="7"/>
      <c r="V643" s="5"/>
    </row>
    <row r="644" spans="3:22" ht="12.75" x14ac:dyDescent="0.2">
      <c r="C644" s="6"/>
      <c r="D644" s="7"/>
      <c r="F644" s="6"/>
      <c r="H644" s="29"/>
      <c r="I644" s="30"/>
      <c r="L644" s="5"/>
      <c r="T644" s="6"/>
      <c r="U644" s="7"/>
      <c r="V644" s="5"/>
    </row>
    <row r="645" spans="3:22" ht="12.75" x14ac:dyDescent="0.2">
      <c r="C645" s="6"/>
      <c r="D645" s="7"/>
      <c r="F645" s="6"/>
      <c r="H645" s="29"/>
      <c r="I645" s="30"/>
      <c r="L645" s="5"/>
      <c r="T645" s="6"/>
      <c r="U645" s="7"/>
      <c r="V645" s="5"/>
    </row>
    <row r="646" spans="3:22" ht="12.75" x14ac:dyDescent="0.2">
      <c r="C646" s="6"/>
      <c r="D646" s="7"/>
      <c r="F646" s="6"/>
      <c r="H646" s="29"/>
      <c r="I646" s="30"/>
      <c r="L646" s="5"/>
      <c r="T646" s="6"/>
      <c r="U646" s="7"/>
      <c r="V646" s="5"/>
    </row>
    <row r="647" spans="3:22" ht="12.75" x14ac:dyDescent="0.2">
      <c r="C647" s="6"/>
      <c r="D647" s="7"/>
      <c r="F647" s="6"/>
      <c r="H647" s="29"/>
      <c r="I647" s="30"/>
      <c r="L647" s="5"/>
      <c r="T647" s="6"/>
      <c r="U647" s="7"/>
      <c r="V647" s="5"/>
    </row>
    <row r="648" spans="3:22" ht="12.75" x14ac:dyDescent="0.2">
      <c r="C648" s="6"/>
      <c r="D648" s="7"/>
      <c r="F648" s="6"/>
      <c r="H648" s="29"/>
      <c r="I648" s="30"/>
      <c r="L648" s="5"/>
      <c r="T648" s="6"/>
      <c r="U648" s="7"/>
      <c r="V648" s="5"/>
    </row>
    <row r="649" spans="3:22" ht="12.75" x14ac:dyDescent="0.2">
      <c r="C649" s="6"/>
      <c r="D649" s="7"/>
      <c r="F649" s="6"/>
      <c r="H649" s="29"/>
      <c r="I649" s="30"/>
      <c r="L649" s="5"/>
      <c r="T649" s="6"/>
      <c r="U649" s="7"/>
      <c r="V649" s="5"/>
    </row>
    <row r="650" spans="3:22" ht="12.75" x14ac:dyDescent="0.2">
      <c r="C650" s="6"/>
      <c r="D650" s="7"/>
      <c r="F650" s="6"/>
      <c r="H650" s="29"/>
      <c r="I650" s="30"/>
      <c r="L650" s="5"/>
      <c r="T650" s="6"/>
      <c r="U650" s="7"/>
      <c r="V650" s="5"/>
    </row>
    <row r="651" spans="3:22" ht="12.75" x14ac:dyDescent="0.2">
      <c r="C651" s="6"/>
      <c r="D651" s="7"/>
      <c r="F651" s="6"/>
      <c r="H651" s="29"/>
      <c r="I651" s="30"/>
      <c r="L651" s="5"/>
      <c r="T651" s="6"/>
      <c r="U651" s="7"/>
      <c r="V651" s="5"/>
    </row>
    <row r="652" spans="3:22" ht="12.75" x14ac:dyDescent="0.2">
      <c r="C652" s="6"/>
      <c r="D652" s="7"/>
      <c r="F652" s="6"/>
      <c r="H652" s="29"/>
      <c r="I652" s="30"/>
      <c r="L652" s="5"/>
      <c r="T652" s="6"/>
      <c r="U652" s="7"/>
      <c r="V652" s="5"/>
    </row>
    <row r="653" spans="3:22" ht="12.75" x14ac:dyDescent="0.2">
      <c r="C653" s="6"/>
      <c r="D653" s="7"/>
      <c r="F653" s="6"/>
      <c r="H653" s="29"/>
      <c r="I653" s="30"/>
      <c r="L653" s="5"/>
      <c r="T653" s="6"/>
      <c r="U653" s="7"/>
      <c r="V653" s="5"/>
    </row>
    <row r="654" spans="3:22" ht="12.75" x14ac:dyDescent="0.2">
      <c r="C654" s="6"/>
      <c r="D654" s="7"/>
      <c r="F654" s="6"/>
      <c r="H654" s="29"/>
      <c r="I654" s="30"/>
      <c r="L654" s="5"/>
      <c r="T654" s="6"/>
      <c r="U654" s="7"/>
      <c r="V654" s="5"/>
    </row>
    <row r="655" spans="3:22" ht="12.75" x14ac:dyDescent="0.2">
      <c r="C655" s="6"/>
      <c r="D655" s="7"/>
      <c r="F655" s="6"/>
      <c r="H655" s="29"/>
      <c r="I655" s="30"/>
      <c r="L655" s="5"/>
      <c r="T655" s="6"/>
      <c r="U655" s="7"/>
      <c r="V655" s="5"/>
    </row>
    <row r="656" spans="3:22" ht="12.75" x14ac:dyDescent="0.2">
      <c r="C656" s="6"/>
      <c r="D656" s="7"/>
      <c r="F656" s="6"/>
      <c r="H656" s="29"/>
      <c r="I656" s="30"/>
      <c r="L656" s="5"/>
      <c r="T656" s="6"/>
      <c r="U656" s="7"/>
      <c r="V656" s="5"/>
    </row>
    <row r="657" spans="3:22" ht="12.75" x14ac:dyDescent="0.2">
      <c r="C657" s="6"/>
      <c r="D657" s="7"/>
      <c r="F657" s="6"/>
      <c r="H657" s="29"/>
      <c r="I657" s="30"/>
      <c r="L657" s="5"/>
      <c r="T657" s="6"/>
      <c r="U657" s="7"/>
      <c r="V657" s="5"/>
    </row>
    <row r="658" spans="3:22" ht="12.75" x14ac:dyDescent="0.2">
      <c r="C658" s="6"/>
      <c r="D658" s="7"/>
      <c r="F658" s="6"/>
      <c r="H658" s="29"/>
      <c r="I658" s="30"/>
      <c r="L658" s="5"/>
      <c r="T658" s="6"/>
      <c r="U658" s="7"/>
      <c r="V658" s="5"/>
    </row>
    <row r="659" spans="3:22" ht="12.75" x14ac:dyDescent="0.2">
      <c r="C659" s="6"/>
      <c r="D659" s="7"/>
      <c r="F659" s="6"/>
      <c r="H659" s="29"/>
      <c r="I659" s="30"/>
      <c r="L659" s="5"/>
      <c r="T659" s="6"/>
      <c r="U659" s="7"/>
      <c r="V659" s="5"/>
    </row>
    <row r="660" spans="3:22" ht="12.75" x14ac:dyDescent="0.2">
      <c r="C660" s="6"/>
      <c r="D660" s="7"/>
      <c r="F660" s="6"/>
      <c r="H660" s="29"/>
      <c r="I660" s="30"/>
      <c r="L660" s="5"/>
      <c r="T660" s="6"/>
      <c r="U660" s="7"/>
      <c r="V660" s="5"/>
    </row>
    <row r="661" spans="3:22" ht="12.75" x14ac:dyDescent="0.2">
      <c r="C661" s="6"/>
      <c r="D661" s="7"/>
      <c r="F661" s="6"/>
      <c r="H661" s="29"/>
      <c r="I661" s="30"/>
      <c r="L661" s="5"/>
      <c r="T661" s="6"/>
      <c r="U661" s="7"/>
      <c r="V661" s="5"/>
    </row>
    <row r="662" spans="3:22" ht="12.75" x14ac:dyDescent="0.2">
      <c r="C662" s="6"/>
      <c r="D662" s="7"/>
      <c r="F662" s="6"/>
      <c r="H662" s="29"/>
      <c r="I662" s="30"/>
      <c r="L662" s="5"/>
      <c r="T662" s="6"/>
      <c r="U662" s="7"/>
      <c r="V662" s="5"/>
    </row>
    <row r="663" spans="3:22" ht="12.75" x14ac:dyDescent="0.2">
      <c r="C663" s="6"/>
      <c r="D663" s="7"/>
      <c r="F663" s="6"/>
      <c r="H663" s="29"/>
      <c r="I663" s="30"/>
      <c r="L663" s="5"/>
      <c r="T663" s="6"/>
      <c r="U663" s="7"/>
      <c r="V663" s="5"/>
    </row>
    <row r="664" spans="3:22" ht="12.75" x14ac:dyDescent="0.2">
      <c r="C664" s="6"/>
      <c r="D664" s="7"/>
      <c r="F664" s="6"/>
      <c r="H664" s="29"/>
      <c r="I664" s="30"/>
      <c r="L664" s="5"/>
      <c r="T664" s="6"/>
      <c r="U664" s="7"/>
      <c r="V664" s="5"/>
    </row>
    <row r="665" spans="3:22" ht="12.75" x14ac:dyDescent="0.2">
      <c r="C665" s="6"/>
      <c r="D665" s="7"/>
      <c r="F665" s="6"/>
      <c r="H665" s="29"/>
      <c r="I665" s="30"/>
      <c r="L665" s="5"/>
      <c r="T665" s="6"/>
      <c r="U665" s="7"/>
      <c r="V665" s="5"/>
    </row>
    <row r="666" spans="3:22" ht="12.75" x14ac:dyDescent="0.2">
      <c r="C666" s="6"/>
      <c r="D666" s="7"/>
      <c r="F666" s="6"/>
      <c r="H666" s="29"/>
      <c r="I666" s="30"/>
      <c r="L666" s="5"/>
      <c r="T666" s="6"/>
      <c r="U666" s="7"/>
      <c r="V666" s="5"/>
    </row>
    <row r="667" spans="3:22" ht="12.75" x14ac:dyDescent="0.2">
      <c r="C667" s="6"/>
      <c r="D667" s="7"/>
      <c r="F667" s="6"/>
      <c r="H667" s="29"/>
      <c r="I667" s="30"/>
      <c r="L667" s="5"/>
      <c r="T667" s="6"/>
      <c r="U667" s="7"/>
      <c r="V667" s="5"/>
    </row>
    <row r="668" spans="3:22" ht="12.75" x14ac:dyDescent="0.2">
      <c r="C668" s="6"/>
      <c r="D668" s="7"/>
      <c r="F668" s="6"/>
      <c r="H668" s="29"/>
      <c r="I668" s="30"/>
      <c r="L668" s="5"/>
      <c r="T668" s="6"/>
      <c r="U668" s="7"/>
      <c r="V668" s="5"/>
    </row>
    <row r="669" spans="3:22" ht="12.75" x14ac:dyDescent="0.2">
      <c r="C669" s="6"/>
      <c r="D669" s="7"/>
      <c r="F669" s="6"/>
      <c r="H669" s="29"/>
      <c r="I669" s="30"/>
      <c r="L669" s="5"/>
      <c r="T669" s="6"/>
      <c r="U669" s="7"/>
      <c r="V669" s="5"/>
    </row>
    <row r="670" spans="3:22" ht="12.75" x14ac:dyDescent="0.2">
      <c r="C670" s="6"/>
      <c r="D670" s="7"/>
      <c r="F670" s="6"/>
      <c r="H670" s="29"/>
      <c r="I670" s="30"/>
      <c r="L670" s="5"/>
      <c r="T670" s="6"/>
      <c r="U670" s="7"/>
      <c r="V670" s="5"/>
    </row>
    <row r="671" spans="3:22" ht="12.75" x14ac:dyDescent="0.2">
      <c r="C671" s="6"/>
      <c r="D671" s="7"/>
      <c r="F671" s="6"/>
      <c r="H671" s="29"/>
      <c r="I671" s="30"/>
      <c r="L671" s="5"/>
      <c r="T671" s="6"/>
      <c r="U671" s="7"/>
      <c r="V671" s="5"/>
    </row>
    <row r="672" spans="3:22" ht="12.75" x14ac:dyDescent="0.2">
      <c r="C672" s="6"/>
      <c r="D672" s="7"/>
      <c r="F672" s="6"/>
      <c r="H672" s="29"/>
      <c r="I672" s="30"/>
      <c r="L672" s="5"/>
      <c r="T672" s="6"/>
      <c r="U672" s="7"/>
      <c r="V672" s="5"/>
    </row>
    <row r="673" spans="3:22" ht="12.75" x14ac:dyDescent="0.2">
      <c r="C673" s="6"/>
      <c r="D673" s="7"/>
      <c r="F673" s="6"/>
      <c r="H673" s="29"/>
      <c r="I673" s="30"/>
      <c r="L673" s="5"/>
      <c r="T673" s="6"/>
      <c r="U673" s="7"/>
      <c r="V673" s="5"/>
    </row>
    <row r="674" spans="3:22" ht="12.75" x14ac:dyDescent="0.2">
      <c r="C674" s="6"/>
      <c r="D674" s="7"/>
      <c r="F674" s="6"/>
      <c r="H674" s="29"/>
      <c r="I674" s="30"/>
      <c r="L674" s="5"/>
      <c r="T674" s="6"/>
      <c r="U674" s="7"/>
      <c r="V674" s="5"/>
    </row>
    <row r="675" spans="3:22" ht="12.75" x14ac:dyDescent="0.2">
      <c r="C675" s="6"/>
      <c r="D675" s="7"/>
      <c r="F675" s="6"/>
      <c r="H675" s="29"/>
      <c r="I675" s="30"/>
      <c r="L675" s="5"/>
      <c r="T675" s="6"/>
      <c r="U675" s="7"/>
      <c r="V675" s="5"/>
    </row>
    <row r="676" spans="3:22" ht="12.75" x14ac:dyDescent="0.2">
      <c r="C676" s="6"/>
      <c r="D676" s="7"/>
      <c r="F676" s="6"/>
      <c r="H676" s="29"/>
      <c r="I676" s="30"/>
      <c r="L676" s="5"/>
      <c r="T676" s="6"/>
      <c r="U676" s="7"/>
      <c r="V676" s="5"/>
    </row>
    <row r="677" spans="3:22" ht="12.75" x14ac:dyDescent="0.2">
      <c r="C677" s="6"/>
      <c r="D677" s="7"/>
      <c r="F677" s="6"/>
      <c r="H677" s="29"/>
      <c r="I677" s="30"/>
      <c r="L677" s="5"/>
      <c r="T677" s="6"/>
      <c r="U677" s="7"/>
      <c r="V677" s="5"/>
    </row>
    <row r="678" spans="3:22" ht="12.75" x14ac:dyDescent="0.2">
      <c r="C678" s="6"/>
      <c r="D678" s="7"/>
      <c r="F678" s="6"/>
      <c r="H678" s="29"/>
      <c r="I678" s="30"/>
      <c r="L678" s="5"/>
      <c r="T678" s="6"/>
      <c r="U678" s="7"/>
      <c r="V678" s="5"/>
    </row>
    <row r="679" spans="3:22" ht="12.75" x14ac:dyDescent="0.2">
      <c r="C679" s="6"/>
      <c r="D679" s="7"/>
      <c r="F679" s="6"/>
      <c r="H679" s="29"/>
      <c r="I679" s="30"/>
      <c r="L679" s="5"/>
      <c r="T679" s="6"/>
      <c r="U679" s="7"/>
      <c r="V679" s="5"/>
    </row>
    <row r="680" spans="3:22" ht="12.75" x14ac:dyDescent="0.2">
      <c r="C680" s="6"/>
      <c r="D680" s="7"/>
      <c r="F680" s="6"/>
      <c r="H680" s="29"/>
      <c r="I680" s="30"/>
      <c r="L680" s="5"/>
      <c r="T680" s="6"/>
      <c r="U680" s="7"/>
      <c r="V680" s="5"/>
    </row>
    <row r="681" spans="3:22" ht="12.75" x14ac:dyDescent="0.2">
      <c r="C681" s="6"/>
      <c r="D681" s="7"/>
      <c r="F681" s="6"/>
      <c r="H681" s="29"/>
      <c r="I681" s="30"/>
      <c r="L681" s="5"/>
      <c r="T681" s="6"/>
      <c r="U681" s="7"/>
      <c r="V681" s="5"/>
    </row>
    <row r="682" spans="3:22" ht="12.75" x14ac:dyDescent="0.2">
      <c r="C682" s="6"/>
      <c r="D682" s="7"/>
      <c r="F682" s="6"/>
      <c r="H682" s="29"/>
      <c r="I682" s="30"/>
      <c r="L682" s="5"/>
      <c r="T682" s="6"/>
      <c r="U682" s="7"/>
      <c r="V682" s="5"/>
    </row>
    <row r="683" spans="3:22" ht="12.75" x14ac:dyDescent="0.2">
      <c r="C683" s="6"/>
      <c r="D683" s="7"/>
      <c r="F683" s="6"/>
      <c r="H683" s="29"/>
      <c r="I683" s="30"/>
      <c r="L683" s="5"/>
      <c r="T683" s="6"/>
      <c r="U683" s="7"/>
      <c r="V683" s="5"/>
    </row>
    <row r="684" spans="3:22" ht="12.75" x14ac:dyDescent="0.2">
      <c r="C684" s="6"/>
      <c r="D684" s="7"/>
      <c r="F684" s="6"/>
      <c r="H684" s="29"/>
      <c r="I684" s="30"/>
      <c r="L684" s="5"/>
      <c r="T684" s="6"/>
      <c r="U684" s="7"/>
      <c r="V684" s="5"/>
    </row>
    <row r="685" spans="3:22" ht="12.75" x14ac:dyDescent="0.2">
      <c r="C685" s="6"/>
      <c r="D685" s="7"/>
      <c r="F685" s="6"/>
      <c r="H685" s="29"/>
      <c r="I685" s="30"/>
      <c r="L685" s="5"/>
      <c r="T685" s="6"/>
      <c r="U685" s="7"/>
      <c r="V685" s="5"/>
    </row>
    <row r="686" spans="3:22" ht="12.75" x14ac:dyDescent="0.2">
      <c r="C686" s="6"/>
      <c r="D686" s="7"/>
      <c r="F686" s="6"/>
      <c r="H686" s="29"/>
      <c r="I686" s="30"/>
      <c r="L686" s="5"/>
      <c r="T686" s="6"/>
      <c r="U686" s="7"/>
      <c r="V686" s="5"/>
    </row>
    <row r="687" spans="3:22" ht="12.75" x14ac:dyDescent="0.2">
      <c r="C687" s="6"/>
      <c r="D687" s="7"/>
      <c r="F687" s="6"/>
      <c r="H687" s="29"/>
      <c r="I687" s="30"/>
      <c r="L687" s="5"/>
      <c r="T687" s="6"/>
      <c r="U687" s="7"/>
      <c r="V687" s="5"/>
    </row>
    <row r="688" spans="3:22" ht="12.75" x14ac:dyDescent="0.2">
      <c r="C688" s="6"/>
      <c r="D688" s="7"/>
      <c r="F688" s="6"/>
      <c r="H688" s="29"/>
      <c r="I688" s="30"/>
      <c r="L688" s="5"/>
      <c r="T688" s="6"/>
      <c r="U688" s="7"/>
      <c r="V688" s="5"/>
    </row>
    <row r="689" spans="3:22" ht="12.75" x14ac:dyDescent="0.2">
      <c r="C689" s="6"/>
      <c r="D689" s="7"/>
      <c r="F689" s="6"/>
      <c r="H689" s="29"/>
      <c r="I689" s="30"/>
      <c r="L689" s="5"/>
      <c r="T689" s="6"/>
      <c r="U689" s="7"/>
      <c r="V689" s="5"/>
    </row>
    <row r="690" spans="3:22" ht="12.75" x14ac:dyDescent="0.2">
      <c r="C690" s="6"/>
      <c r="D690" s="7"/>
      <c r="F690" s="6"/>
      <c r="H690" s="29"/>
      <c r="I690" s="30"/>
      <c r="L690" s="5"/>
      <c r="T690" s="6"/>
      <c r="U690" s="7"/>
      <c r="V690" s="5"/>
    </row>
    <row r="691" spans="3:22" ht="12.75" x14ac:dyDescent="0.2">
      <c r="C691" s="6"/>
      <c r="D691" s="7"/>
      <c r="F691" s="6"/>
      <c r="H691" s="29"/>
      <c r="I691" s="30"/>
      <c r="L691" s="5"/>
      <c r="T691" s="6"/>
      <c r="U691" s="7"/>
      <c r="V691" s="5"/>
    </row>
    <row r="692" spans="3:22" ht="12.75" x14ac:dyDescent="0.2">
      <c r="C692" s="6"/>
      <c r="D692" s="7"/>
      <c r="F692" s="6"/>
      <c r="H692" s="29"/>
      <c r="I692" s="30"/>
      <c r="L692" s="5"/>
      <c r="T692" s="6"/>
      <c r="U692" s="7"/>
      <c r="V692" s="5"/>
    </row>
    <row r="693" spans="3:22" ht="12.75" x14ac:dyDescent="0.2">
      <c r="C693" s="6"/>
      <c r="D693" s="7"/>
      <c r="F693" s="6"/>
      <c r="H693" s="29"/>
      <c r="I693" s="30"/>
      <c r="L693" s="5"/>
      <c r="T693" s="6"/>
      <c r="U693" s="7"/>
      <c r="V693" s="5"/>
    </row>
    <row r="694" spans="3:22" ht="12.75" x14ac:dyDescent="0.2">
      <c r="C694" s="6"/>
      <c r="D694" s="7"/>
      <c r="F694" s="6"/>
      <c r="H694" s="29"/>
      <c r="I694" s="30"/>
      <c r="L694" s="5"/>
      <c r="T694" s="6"/>
      <c r="U694" s="7"/>
      <c r="V694" s="5"/>
    </row>
    <row r="695" spans="3:22" ht="12.75" x14ac:dyDescent="0.2">
      <c r="C695" s="6"/>
      <c r="D695" s="7"/>
      <c r="F695" s="6"/>
      <c r="H695" s="29"/>
      <c r="I695" s="30"/>
      <c r="L695" s="5"/>
      <c r="T695" s="6"/>
      <c r="U695" s="7"/>
      <c r="V695" s="5"/>
    </row>
    <row r="696" spans="3:22" ht="12.75" x14ac:dyDescent="0.2">
      <c r="C696" s="6"/>
      <c r="D696" s="7"/>
      <c r="F696" s="6"/>
      <c r="H696" s="29"/>
      <c r="I696" s="30"/>
      <c r="L696" s="5"/>
      <c r="T696" s="6"/>
      <c r="U696" s="7"/>
      <c r="V696" s="5"/>
    </row>
    <row r="697" spans="3:22" ht="12.75" x14ac:dyDescent="0.2">
      <c r="C697" s="6"/>
      <c r="D697" s="7"/>
      <c r="F697" s="6"/>
      <c r="H697" s="29"/>
      <c r="I697" s="30"/>
      <c r="L697" s="5"/>
      <c r="T697" s="6"/>
      <c r="U697" s="7"/>
      <c r="V697" s="5"/>
    </row>
    <row r="698" spans="3:22" ht="12.75" x14ac:dyDescent="0.2">
      <c r="C698" s="6"/>
      <c r="D698" s="7"/>
      <c r="F698" s="6"/>
      <c r="H698" s="29"/>
      <c r="I698" s="30"/>
      <c r="L698" s="5"/>
      <c r="T698" s="6"/>
      <c r="U698" s="7"/>
      <c r="V698" s="5"/>
    </row>
    <row r="699" spans="3:22" ht="12.75" x14ac:dyDescent="0.2">
      <c r="C699" s="6"/>
      <c r="D699" s="7"/>
      <c r="F699" s="6"/>
      <c r="H699" s="29"/>
      <c r="I699" s="30"/>
      <c r="L699" s="5"/>
      <c r="T699" s="6"/>
      <c r="U699" s="7"/>
      <c r="V699" s="5"/>
    </row>
    <row r="700" spans="3:22" ht="12.75" x14ac:dyDescent="0.2">
      <c r="C700" s="6"/>
      <c r="D700" s="7"/>
      <c r="F700" s="6"/>
      <c r="H700" s="29"/>
      <c r="I700" s="30"/>
      <c r="L700" s="5"/>
      <c r="T700" s="6"/>
      <c r="U700" s="7"/>
      <c r="V700" s="5"/>
    </row>
    <row r="701" spans="3:22" ht="12.75" x14ac:dyDescent="0.2">
      <c r="C701" s="6"/>
      <c r="D701" s="7"/>
      <c r="F701" s="6"/>
      <c r="H701" s="29"/>
      <c r="I701" s="30"/>
      <c r="L701" s="5"/>
      <c r="T701" s="6"/>
      <c r="U701" s="7"/>
      <c r="V701" s="5"/>
    </row>
    <row r="702" spans="3:22" ht="12.75" x14ac:dyDescent="0.2">
      <c r="C702" s="6"/>
      <c r="D702" s="7"/>
      <c r="F702" s="6"/>
      <c r="H702" s="29"/>
      <c r="I702" s="30"/>
      <c r="L702" s="5"/>
      <c r="T702" s="6"/>
      <c r="U702" s="7"/>
      <c r="V702" s="5"/>
    </row>
    <row r="703" spans="3:22" ht="12.75" x14ac:dyDescent="0.2">
      <c r="C703" s="6"/>
      <c r="D703" s="7"/>
      <c r="F703" s="6"/>
      <c r="H703" s="29"/>
      <c r="I703" s="30"/>
      <c r="L703" s="5"/>
      <c r="T703" s="6"/>
      <c r="U703" s="7"/>
      <c r="V703" s="5"/>
    </row>
    <row r="704" spans="3:22" ht="12.75" x14ac:dyDescent="0.2">
      <c r="C704" s="6"/>
      <c r="D704" s="7"/>
      <c r="F704" s="6"/>
      <c r="H704" s="29"/>
      <c r="I704" s="30"/>
      <c r="L704" s="5"/>
      <c r="T704" s="6"/>
      <c r="U704" s="7"/>
      <c r="V704" s="5"/>
    </row>
    <row r="705" spans="3:22" ht="12.75" x14ac:dyDescent="0.2">
      <c r="C705" s="6"/>
      <c r="D705" s="7"/>
      <c r="F705" s="6"/>
      <c r="H705" s="29"/>
      <c r="I705" s="30"/>
      <c r="L705" s="5"/>
      <c r="T705" s="6"/>
      <c r="U705" s="7"/>
      <c r="V705" s="5"/>
    </row>
    <row r="706" spans="3:22" ht="12.75" x14ac:dyDescent="0.2">
      <c r="C706" s="6"/>
      <c r="D706" s="7"/>
      <c r="F706" s="6"/>
      <c r="H706" s="29"/>
      <c r="I706" s="30"/>
      <c r="L706" s="5"/>
      <c r="T706" s="6"/>
      <c r="U706" s="7"/>
      <c r="V706" s="5"/>
    </row>
    <row r="707" spans="3:22" ht="12.75" x14ac:dyDescent="0.2">
      <c r="C707" s="6"/>
      <c r="D707" s="7"/>
      <c r="F707" s="6"/>
      <c r="H707" s="29"/>
      <c r="I707" s="30"/>
      <c r="L707" s="5"/>
      <c r="T707" s="6"/>
      <c r="U707" s="7"/>
      <c r="V707" s="5"/>
    </row>
    <row r="708" spans="3:22" ht="12.75" x14ac:dyDescent="0.2">
      <c r="C708" s="6"/>
      <c r="D708" s="7"/>
      <c r="F708" s="6"/>
      <c r="H708" s="29"/>
      <c r="I708" s="30"/>
      <c r="L708" s="5"/>
      <c r="T708" s="6"/>
      <c r="U708" s="7"/>
      <c r="V708" s="5"/>
    </row>
    <row r="709" spans="3:22" ht="12.75" x14ac:dyDescent="0.2">
      <c r="C709" s="6"/>
      <c r="D709" s="7"/>
      <c r="F709" s="6"/>
      <c r="H709" s="29"/>
      <c r="I709" s="30"/>
      <c r="L709" s="5"/>
      <c r="T709" s="6"/>
      <c r="U709" s="7"/>
      <c r="V709" s="5"/>
    </row>
    <row r="710" spans="3:22" ht="12.75" x14ac:dyDescent="0.2">
      <c r="C710" s="6"/>
      <c r="D710" s="7"/>
      <c r="F710" s="6"/>
      <c r="H710" s="29"/>
      <c r="I710" s="30"/>
      <c r="L710" s="5"/>
      <c r="T710" s="6"/>
      <c r="U710" s="7"/>
      <c r="V710" s="5"/>
    </row>
    <row r="711" spans="3:22" ht="12.75" x14ac:dyDescent="0.2">
      <c r="C711" s="6"/>
      <c r="D711" s="7"/>
      <c r="F711" s="6"/>
      <c r="H711" s="29"/>
      <c r="I711" s="30"/>
      <c r="L711" s="5"/>
      <c r="T711" s="6"/>
      <c r="U711" s="7"/>
      <c r="V711" s="5"/>
    </row>
    <row r="712" spans="3:22" ht="12.75" x14ac:dyDescent="0.2">
      <c r="C712" s="6"/>
      <c r="D712" s="7"/>
      <c r="F712" s="6"/>
      <c r="H712" s="29"/>
      <c r="I712" s="30"/>
      <c r="L712" s="5"/>
      <c r="T712" s="6"/>
      <c r="U712" s="7"/>
      <c r="V712" s="5"/>
    </row>
    <row r="713" spans="3:22" ht="12.75" x14ac:dyDescent="0.2">
      <c r="C713" s="6"/>
      <c r="D713" s="7"/>
      <c r="F713" s="6"/>
      <c r="H713" s="29"/>
      <c r="I713" s="30"/>
      <c r="L713" s="5"/>
      <c r="T713" s="6"/>
      <c r="U713" s="7"/>
      <c r="V713" s="5"/>
    </row>
    <row r="714" spans="3:22" ht="12.75" x14ac:dyDescent="0.2">
      <c r="C714" s="6"/>
      <c r="D714" s="7"/>
      <c r="F714" s="6"/>
      <c r="H714" s="29"/>
      <c r="I714" s="30"/>
      <c r="L714" s="5"/>
      <c r="T714" s="6"/>
      <c r="U714" s="7"/>
      <c r="V714" s="5"/>
    </row>
    <row r="715" spans="3:22" ht="12.75" x14ac:dyDescent="0.2">
      <c r="C715" s="6"/>
      <c r="D715" s="7"/>
      <c r="F715" s="6"/>
      <c r="H715" s="29"/>
      <c r="I715" s="30"/>
      <c r="L715" s="5"/>
      <c r="T715" s="6"/>
      <c r="U715" s="7"/>
      <c r="V715" s="5"/>
    </row>
    <row r="716" spans="3:22" ht="12.75" x14ac:dyDescent="0.2">
      <c r="C716" s="6"/>
      <c r="D716" s="7"/>
      <c r="F716" s="6"/>
      <c r="H716" s="29"/>
      <c r="I716" s="30"/>
      <c r="L716" s="5"/>
      <c r="T716" s="6"/>
      <c r="U716" s="7"/>
      <c r="V716" s="5"/>
    </row>
    <row r="717" spans="3:22" ht="12.75" x14ac:dyDescent="0.2">
      <c r="C717" s="6"/>
      <c r="D717" s="7"/>
      <c r="F717" s="6"/>
      <c r="H717" s="29"/>
      <c r="I717" s="30"/>
      <c r="L717" s="5"/>
      <c r="T717" s="6"/>
      <c r="U717" s="7"/>
      <c r="V717" s="5"/>
    </row>
    <row r="718" spans="3:22" ht="12.75" x14ac:dyDescent="0.2">
      <c r="C718" s="6"/>
      <c r="D718" s="7"/>
      <c r="F718" s="6"/>
      <c r="H718" s="29"/>
      <c r="I718" s="30"/>
      <c r="L718" s="5"/>
      <c r="T718" s="6"/>
      <c r="U718" s="7"/>
      <c r="V718" s="5"/>
    </row>
    <row r="719" spans="3:22" ht="12.75" x14ac:dyDescent="0.2">
      <c r="C719" s="6"/>
      <c r="D719" s="7"/>
      <c r="F719" s="6"/>
      <c r="H719" s="29"/>
      <c r="I719" s="30"/>
      <c r="L719" s="5"/>
      <c r="T719" s="6"/>
      <c r="U719" s="7"/>
      <c r="V719" s="5"/>
    </row>
    <row r="720" spans="3:22" ht="12.75" x14ac:dyDescent="0.2">
      <c r="C720" s="6"/>
      <c r="D720" s="7"/>
      <c r="F720" s="6"/>
      <c r="H720" s="29"/>
      <c r="I720" s="30"/>
      <c r="L720" s="5"/>
      <c r="T720" s="6"/>
      <c r="U720" s="7"/>
      <c r="V720" s="5"/>
    </row>
    <row r="721" spans="3:22" ht="12.75" x14ac:dyDescent="0.2">
      <c r="C721" s="6"/>
      <c r="D721" s="7"/>
      <c r="F721" s="6"/>
      <c r="H721" s="29"/>
      <c r="I721" s="30"/>
      <c r="L721" s="5"/>
      <c r="T721" s="6"/>
      <c r="U721" s="7"/>
      <c r="V721" s="5"/>
    </row>
    <row r="722" spans="3:22" ht="12.75" x14ac:dyDescent="0.2">
      <c r="C722" s="6"/>
      <c r="D722" s="7"/>
      <c r="F722" s="6"/>
      <c r="H722" s="29"/>
      <c r="I722" s="30"/>
      <c r="L722" s="5"/>
      <c r="T722" s="6"/>
      <c r="U722" s="7"/>
      <c r="V722" s="5"/>
    </row>
    <row r="723" spans="3:22" ht="12.75" x14ac:dyDescent="0.2">
      <c r="C723" s="6"/>
      <c r="D723" s="7"/>
      <c r="F723" s="6"/>
      <c r="H723" s="29"/>
      <c r="I723" s="30"/>
      <c r="L723" s="5"/>
      <c r="T723" s="6"/>
      <c r="U723" s="7"/>
      <c r="V723" s="5"/>
    </row>
    <row r="724" spans="3:22" ht="12.75" x14ac:dyDescent="0.2">
      <c r="C724" s="6"/>
      <c r="D724" s="7"/>
      <c r="F724" s="6"/>
      <c r="H724" s="29"/>
      <c r="I724" s="30"/>
      <c r="L724" s="5"/>
      <c r="T724" s="6"/>
      <c r="U724" s="7"/>
      <c r="V724" s="5"/>
    </row>
    <row r="725" spans="3:22" ht="12.75" x14ac:dyDescent="0.2">
      <c r="C725" s="6"/>
      <c r="D725" s="7"/>
      <c r="F725" s="6"/>
      <c r="H725" s="29"/>
      <c r="I725" s="30"/>
      <c r="L725" s="5"/>
      <c r="T725" s="6"/>
      <c r="U725" s="7"/>
      <c r="V725" s="5"/>
    </row>
    <row r="726" spans="3:22" ht="12.75" x14ac:dyDescent="0.2">
      <c r="C726" s="6"/>
      <c r="D726" s="7"/>
      <c r="F726" s="6"/>
      <c r="H726" s="29"/>
      <c r="I726" s="30"/>
      <c r="L726" s="5"/>
      <c r="T726" s="6"/>
      <c r="U726" s="7"/>
      <c r="V726" s="5"/>
    </row>
    <row r="727" spans="3:22" ht="12.75" x14ac:dyDescent="0.2">
      <c r="C727" s="6"/>
      <c r="D727" s="7"/>
      <c r="F727" s="6"/>
      <c r="H727" s="29"/>
      <c r="I727" s="30"/>
      <c r="L727" s="5"/>
      <c r="T727" s="6"/>
      <c r="U727" s="7"/>
      <c r="V727" s="5"/>
    </row>
    <row r="728" spans="3:22" ht="12.75" x14ac:dyDescent="0.2">
      <c r="C728" s="6"/>
      <c r="D728" s="7"/>
      <c r="F728" s="6"/>
      <c r="H728" s="29"/>
      <c r="I728" s="30"/>
      <c r="L728" s="5"/>
      <c r="T728" s="6"/>
      <c r="U728" s="7"/>
      <c r="V728" s="5"/>
    </row>
    <row r="729" spans="3:22" ht="12.75" x14ac:dyDescent="0.2">
      <c r="C729" s="6"/>
      <c r="D729" s="7"/>
      <c r="F729" s="6"/>
      <c r="H729" s="29"/>
      <c r="I729" s="30"/>
      <c r="L729" s="5"/>
      <c r="T729" s="6"/>
      <c r="U729" s="7"/>
      <c r="V729" s="5"/>
    </row>
    <row r="730" spans="3:22" ht="12.75" x14ac:dyDescent="0.2">
      <c r="C730" s="6"/>
      <c r="D730" s="7"/>
      <c r="F730" s="6"/>
      <c r="H730" s="29"/>
      <c r="I730" s="30"/>
      <c r="L730" s="5"/>
      <c r="T730" s="6"/>
      <c r="U730" s="7"/>
      <c r="V730" s="5"/>
    </row>
    <row r="731" spans="3:22" ht="12.75" x14ac:dyDescent="0.2">
      <c r="C731" s="6"/>
      <c r="D731" s="7"/>
      <c r="F731" s="6"/>
      <c r="H731" s="29"/>
      <c r="I731" s="30"/>
      <c r="L731" s="5"/>
      <c r="T731" s="6"/>
      <c r="U731" s="7"/>
      <c r="V731" s="5"/>
    </row>
    <row r="732" spans="3:22" ht="12.75" x14ac:dyDescent="0.2">
      <c r="C732" s="6"/>
      <c r="D732" s="7"/>
      <c r="F732" s="6"/>
      <c r="H732" s="29"/>
      <c r="I732" s="30"/>
      <c r="L732" s="5"/>
      <c r="T732" s="6"/>
      <c r="U732" s="7"/>
      <c r="V732" s="5"/>
    </row>
    <row r="733" spans="3:22" ht="12.75" x14ac:dyDescent="0.2">
      <c r="C733" s="6"/>
      <c r="D733" s="7"/>
      <c r="F733" s="6"/>
      <c r="H733" s="29"/>
      <c r="I733" s="30"/>
      <c r="L733" s="5"/>
      <c r="T733" s="6"/>
      <c r="U733" s="7"/>
      <c r="V733" s="5"/>
    </row>
    <row r="734" spans="3:22" ht="12.75" x14ac:dyDescent="0.2">
      <c r="C734" s="6"/>
      <c r="D734" s="7"/>
      <c r="F734" s="6"/>
      <c r="H734" s="29"/>
      <c r="I734" s="30"/>
      <c r="L734" s="5"/>
      <c r="T734" s="6"/>
      <c r="U734" s="7"/>
      <c r="V734" s="5"/>
    </row>
    <row r="735" spans="3:22" ht="12.75" x14ac:dyDescent="0.2">
      <c r="C735" s="6"/>
      <c r="D735" s="7"/>
      <c r="F735" s="6"/>
      <c r="H735" s="29"/>
      <c r="I735" s="30"/>
      <c r="L735" s="5"/>
      <c r="T735" s="6"/>
      <c r="U735" s="7"/>
      <c r="V735" s="5"/>
    </row>
    <row r="736" spans="3:22" ht="12.75" x14ac:dyDescent="0.2">
      <c r="C736" s="6"/>
      <c r="D736" s="7"/>
      <c r="F736" s="6"/>
      <c r="H736" s="29"/>
      <c r="I736" s="30"/>
      <c r="L736" s="5"/>
      <c r="T736" s="6"/>
      <c r="U736" s="7"/>
      <c r="V736" s="5"/>
    </row>
    <row r="737" spans="3:22" ht="12.75" x14ac:dyDescent="0.2">
      <c r="C737" s="6"/>
      <c r="D737" s="7"/>
      <c r="F737" s="6"/>
      <c r="H737" s="29"/>
      <c r="I737" s="30"/>
      <c r="L737" s="5"/>
      <c r="T737" s="6"/>
      <c r="U737" s="7"/>
      <c r="V737" s="5"/>
    </row>
    <row r="738" spans="3:22" ht="12.75" x14ac:dyDescent="0.2">
      <c r="C738" s="6"/>
      <c r="D738" s="7"/>
      <c r="F738" s="6"/>
      <c r="H738" s="29"/>
      <c r="I738" s="30"/>
      <c r="L738" s="5"/>
      <c r="T738" s="6"/>
      <c r="U738" s="7"/>
      <c r="V738" s="5"/>
    </row>
    <row r="739" spans="3:22" ht="12.75" x14ac:dyDescent="0.2">
      <c r="C739" s="6"/>
      <c r="D739" s="7"/>
      <c r="F739" s="6"/>
      <c r="H739" s="29"/>
      <c r="I739" s="30"/>
      <c r="L739" s="5"/>
      <c r="T739" s="6"/>
      <c r="U739" s="7"/>
      <c r="V739" s="5"/>
    </row>
    <row r="740" spans="3:22" ht="12.75" x14ac:dyDescent="0.2">
      <c r="C740" s="6"/>
      <c r="D740" s="7"/>
      <c r="F740" s="6"/>
      <c r="H740" s="29"/>
      <c r="I740" s="30"/>
      <c r="L740" s="5"/>
      <c r="T740" s="6"/>
      <c r="U740" s="7"/>
      <c r="V740" s="5"/>
    </row>
    <row r="741" spans="3:22" ht="12.75" x14ac:dyDescent="0.2">
      <c r="C741" s="6"/>
      <c r="D741" s="7"/>
      <c r="F741" s="6"/>
      <c r="H741" s="29"/>
      <c r="I741" s="30"/>
      <c r="L741" s="5"/>
      <c r="T741" s="6"/>
      <c r="U741" s="7"/>
      <c r="V741" s="5"/>
    </row>
    <row r="742" spans="3:22" ht="12.75" x14ac:dyDescent="0.2">
      <c r="C742" s="6"/>
      <c r="D742" s="7"/>
      <c r="F742" s="6"/>
      <c r="H742" s="29"/>
      <c r="I742" s="30"/>
      <c r="L742" s="5"/>
      <c r="T742" s="6"/>
      <c r="U742" s="7"/>
      <c r="V742" s="5"/>
    </row>
    <row r="743" spans="3:22" ht="12.75" x14ac:dyDescent="0.2">
      <c r="C743" s="6"/>
      <c r="D743" s="7"/>
      <c r="F743" s="6"/>
      <c r="H743" s="29"/>
      <c r="I743" s="30"/>
      <c r="L743" s="5"/>
      <c r="T743" s="6"/>
      <c r="U743" s="7"/>
      <c r="V743" s="5"/>
    </row>
    <row r="744" spans="3:22" ht="12.75" x14ac:dyDescent="0.2">
      <c r="C744" s="6"/>
      <c r="D744" s="7"/>
      <c r="F744" s="6"/>
      <c r="H744" s="29"/>
      <c r="I744" s="30"/>
      <c r="L744" s="5"/>
      <c r="T744" s="6"/>
      <c r="U744" s="7"/>
      <c r="V744" s="5"/>
    </row>
    <row r="745" spans="3:22" ht="12.75" x14ac:dyDescent="0.2">
      <c r="C745" s="6"/>
      <c r="D745" s="7"/>
      <c r="F745" s="6"/>
      <c r="H745" s="29"/>
      <c r="I745" s="30"/>
      <c r="L745" s="5"/>
      <c r="T745" s="6"/>
      <c r="U745" s="7"/>
      <c r="V745" s="5"/>
    </row>
    <row r="746" spans="3:22" ht="12.75" x14ac:dyDescent="0.2">
      <c r="C746" s="6"/>
      <c r="D746" s="7"/>
      <c r="F746" s="6"/>
      <c r="H746" s="29"/>
      <c r="I746" s="30"/>
      <c r="L746" s="5"/>
      <c r="T746" s="6"/>
      <c r="U746" s="7"/>
      <c r="V746" s="5"/>
    </row>
    <row r="747" spans="3:22" ht="12.75" x14ac:dyDescent="0.2">
      <c r="C747" s="6"/>
      <c r="D747" s="7"/>
      <c r="F747" s="6"/>
      <c r="H747" s="29"/>
      <c r="I747" s="30"/>
      <c r="L747" s="5"/>
      <c r="T747" s="6"/>
      <c r="U747" s="7"/>
      <c r="V747" s="5"/>
    </row>
    <row r="748" spans="3:22" ht="12.75" x14ac:dyDescent="0.2">
      <c r="C748" s="6"/>
      <c r="D748" s="7"/>
      <c r="F748" s="6"/>
      <c r="H748" s="29"/>
      <c r="I748" s="30"/>
      <c r="L748" s="5"/>
      <c r="T748" s="6"/>
      <c r="U748" s="7"/>
      <c r="V748" s="5"/>
    </row>
    <row r="749" spans="3:22" ht="12.75" x14ac:dyDescent="0.2">
      <c r="C749" s="6"/>
      <c r="D749" s="7"/>
      <c r="F749" s="6"/>
      <c r="H749" s="29"/>
      <c r="I749" s="30"/>
      <c r="L749" s="5"/>
      <c r="T749" s="6"/>
      <c r="U749" s="7"/>
      <c r="V749" s="5"/>
    </row>
    <row r="750" spans="3:22" ht="12.75" x14ac:dyDescent="0.2">
      <c r="C750" s="6"/>
      <c r="D750" s="7"/>
      <c r="F750" s="6"/>
      <c r="H750" s="29"/>
      <c r="I750" s="30"/>
      <c r="L750" s="5"/>
      <c r="T750" s="6"/>
      <c r="U750" s="7"/>
      <c r="V750" s="5"/>
    </row>
    <row r="751" spans="3:22" ht="12.75" x14ac:dyDescent="0.2">
      <c r="C751" s="6"/>
      <c r="D751" s="7"/>
      <c r="F751" s="6"/>
      <c r="H751" s="29"/>
      <c r="I751" s="30"/>
      <c r="L751" s="5"/>
      <c r="T751" s="6"/>
      <c r="U751" s="7"/>
      <c r="V751" s="5"/>
    </row>
    <row r="752" spans="3:22" ht="12.75" x14ac:dyDescent="0.2">
      <c r="C752" s="6"/>
      <c r="D752" s="7"/>
      <c r="F752" s="6"/>
      <c r="H752" s="29"/>
      <c r="I752" s="30"/>
      <c r="L752" s="5"/>
      <c r="T752" s="6"/>
      <c r="U752" s="7"/>
      <c r="V752" s="5"/>
    </row>
    <row r="753" spans="3:22" ht="12.75" x14ac:dyDescent="0.2">
      <c r="C753" s="6"/>
      <c r="D753" s="7"/>
      <c r="F753" s="6"/>
      <c r="H753" s="29"/>
      <c r="I753" s="30"/>
      <c r="L753" s="5"/>
      <c r="T753" s="6"/>
      <c r="U753" s="7"/>
      <c r="V753" s="5"/>
    </row>
    <row r="754" spans="3:22" ht="12.75" x14ac:dyDescent="0.2">
      <c r="C754" s="6"/>
      <c r="D754" s="7"/>
      <c r="F754" s="6"/>
      <c r="H754" s="29"/>
      <c r="I754" s="30"/>
      <c r="L754" s="5"/>
      <c r="T754" s="6"/>
      <c r="U754" s="7"/>
      <c r="V754" s="5"/>
    </row>
    <row r="755" spans="3:22" ht="12.75" x14ac:dyDescent="0.2">
      <c r="C755" s="6"/>
      <c r="D755" s="7"/>
      <c r="F755" s="6"/>
      <c r="H755" s="29"/>
      <c r="I755" s="30"/>
      <c r="L755" s="5"/>
      <c r="T755" s="6"/>
      <c r="U755" s="7"/>
      <c r="V755" s="5"/>
    </row>
    <row r="756" spans="3:22" ht="12.75" x14ac:dyDescent="0.2">
      <c r="C756" s="6"/>
      <c r="D756" s="7"/>
      <c r="F756" s="6"/>
      <c r="H756" s="29"/>
      <c r="I756" s="30"/>
      <c r="L756" s="5"/>
      <c r="T756" s="6"/>
      <c r="U756" s="7"/>
      <c r="V756" s="5"/>
    </row>
    <row r="757" spans="3:22" ht="12.75" x14ac:dyDescent="0.2">
      <c r="C757" s="6"/>
      <c r="D757" s="7"/>
      <c r="F757" s="6"/>
      <c r="H757" s="29"/>
      <c r="I757" s="30"/>
      <c r="L757" s="5"/>
      <c r="T757" s="6"/>
      <c r="U757" s="7"/>
      <c r="V757" s="5"/>
    </row>
    <row r="758" spans="3:22" ht="12.75" x14ac:dyDescent="0.2">
      <c r="C758" s="6"/>
      <c r="D758" s="7"/>
      <c r="F758" s="6"/>
      <c r="H758" s="29"/>
      <c r="I758" s="30"/>
      <c r="L758" s="5"/>
      <c r="T758" s="6"/>
      <c r="U758" s="7"/>
      <c r="V758" s="5"/>
    </row>
    <row r="759" spans="3:22" ht="12.75" x14ac:dyDescent="0.2">
      <c r="C759" s="6"/>
      <c r="D759" s="7"/>
      <c r="F759" s="6"/>
      <c r="H759" s="29"/>
      <c r="I759" s="30"/>
      <c r="L759" s="5"/>
      <c r="T759" s="6"/>
      <c r="U759" s="7"/>
      <c r="V759" s="5"/>
    </row>
    <row r="760" spans="3:22" ht="12.75" x14ac:dyDescent="0.2">
      <c r="C760" s="6"/>
      <c r="D760" s="7"/>
      <c r="F760" s="6"/>
      <c r="H760" s="29"/>
      <c r="I760" s="30"/>
      <c r="L760" s="5"/>
      <c r="T760" s="6"/>
      <c r="U760" s="7"/>
      <c r="V760" s="5"/>
    </row>
    <row r="761" spans="3:22" ht="12.75" x14ac:dyDescent="0.2">
      <c r="C761" s="6"/>
      <c r="D761" s="7"/>
      <c r="F761" s="6"/>
      <c r="H761" s="29"/>
      <c r="I761" s="30"/>
      <c r="L761" s="5"/>
      <c r="T761" s="6"/>
      <c r="U761" s="7"/>
      <c r="V761" s="5"/>
    </row>
    <row r="762" spans="3:22" ht="12.75" x14ac:dyDescent="0.2">
      <c r="C762" s="6"/>
      <c r="D762" s="7"/>
      <c r="F762" s="6"/>
      <c r="H762" s="29"/>
      <c r="I762" s="30"/>
      <c r="L762" s="5"/>
      <c r="T762" s="6"/>
      <c r="U762" s="7"/>
      <c r="V762" s="5"/>
    </row>
    <row r="763" spans="3:22" ht="12.75" x14ac:dyDescent="0.2">
      <c r="C763" s="6"/>
      <c r="D763" s="7"/>
      <c r="F763" s="6"/>
      <c r="H763" s="29"/>
      <c r="I763" s="30"/>
      <c r="L763" s="5"/>
      <c r="T763" s="6"/>
      <c r="U763" s="7"/>
      <c r="V763" s="5"/>
    </row>
    <row r="764" spans="3:22" ht="12.75" x14ac:dyDescent="0.2">
      <c r="C764" s="6"/>
      <c r="D764" s="7"/>
      <c r="F764" s="6"/>
      <c r="H764" s="29"/>
      <c r="I764" s="30"/>
      <c r="L764" s="5"/>
      <c r="T764" s="6"/>
      <c r="U764" s="7"/>
      <c r="V764" s="5"/>
    </row>
    <row r="765" spans="3:22" ht="12.75" x14ac:dyDescent="0.2">
      <c r="C765" s="6"/>
      <c r="D765" s="7"/>
      <c r="F765" s="6"/>
      <c r="H765" s="29"/>
      <c r="I765" s="30"/>
      <c r="L765" s="5"/>
      <c r="T765" s="6"/>
      <c r="U765" s="7"/>
      <c r="V765" s="5"/>
    </row>
    <row r="766" spans="3:22" ht="12.75" x14ac:dyDescent="0.2">
      <c r="C766" s="6"/>
      <c r="D766" s="7"/>
      <c r="F766" s="6"/>
      <c r="H766" s="29"/>
      <c r="I766" s="30"/>
      <c r="L766" s="5"/>
      <c r="T766" s="6"/>
      <c r="U766" s="7"/>
      <c r="V766" s="5"/>
    </row>
    <row r="767" spans="3:22" ht="12.75" x14ac:dyDescent="0.2">
      <c r="C767" s="6"/>
      <c r="D767" s="7"/>
      <c r="F767" s="6"/>
      <c r="H767" s="29"/>
      <c r="I767" s="30"/>
      <c r="L767" s="5"/>
      <c r="T767" s="6"/>
      <c r="U767" s="7"/>
      <c r="V767" s="5"/>
    </row>
    <row r="768" spans="3:22" ht="12.75" x14ac:dyDescent="0.2">
      <c r="C768" s="6"/>
      <c r="D768" s="7"/>
      <c r="F768" s="6"/>
      <c r="H768" s="29"/>
      <c r="I768" s="30"/>
      <c r="L768" s="5"/>
      <c r="T768" s="6"/>
      <c r="U768" s="7"/>
      <c r="V768" s="5"/>
    </row>
    <row r="769" spans="3:22" ht="12.75" x14ac:dyDescent="0.2">
      <c r="C769" s="6"/>
      <c r="D769" s="7"/>
      <c r="F769" s="6"/>
      <c r="H769" s="29"/>
      <c r="I769" s="30"/>
      <c r="L769" s="5"/>
      <c r="T769" s="6"/>
      <c r="U769" s="7"/>
      <c r="V769" s="5"/>
    </row>
    <row r="770" spans="3:22" ht="12.75" x14ac:dyDescent="0.2">
      <c r="C770" s="6"/>
      <c r="D770" s="7"/>
      <c r="F770" s="6"/>
      <c r="H770" s="29"/>
      <c r="I770" s="30"/>
      <c r="L770" s="5"/>
      <c r="T770" s="6"/>
      <c r="U770" s="7"/>
      <c r="V770" s="5"/>
    </row>
    <row r="771" spans="3:22" ht="12.75" x14ac:dyDescent="0.2">
      <c r="C771" s="6"/>
      <c r="D771" s="7"/>
      <c r="F771" s="6"/>
      <c r="H771" s="29"/>
      <c r="I771" s="30"/>
      <c r="L771" s="5"/>
      <c r="T771" s="6"/>
      <c r="U771" s="7"/>
      <c r="V771" s="5"/>
    </row>
    <row r="772" spans="3:22" ht="12.75" x14ac:dyDescent="0.2">
      <c r="C772" s="6"/>
      <c r="D772" s="7"/>
      <c r="F772" s="6"/>
      <c r="H772" s="29"/>
      <c r="I772" s="30"/>
      <c r="L772" s="5"/>
      <c r="T772" s="6"/>
      <c r="U772" s="7"/>
      <c r="V772" s="5"/>
    </row>
    <row r="773" spans="3:22" ht="12.75" x14ac:dyDescent="0.2">
      <c r="C773" s="6"/>
      <c r="D773" s="7"/>
      <c r="F773" s="6"/>
      <c r="H773" s="29"/>
      <c r="I773" s="30"/>
      <c r="L773" s="5"/>
      <c r="T773" s="6"/>
      <c r="U773" s="7"/>
      <c r="V773" s="5"/>
    </row>
    <row r="774" spans="3:22" ht="12.75" x14ac:dyDescent="0.2">
      <c r="C774" s="6"/>
      <c r="D774" s="7"/>
      <c r="F774" s="6"/>
      <c r="H774" s="29"/>
      <c r="I774" s="30"/>
      <c r="L774" s="5"/>
      <c r="T774" s="6"/>
      <c r="U774" s="7"/>
      <c r="V774" s="5"/>
    </row>
    <row r="775" spans="3:22" ht="12.75" x14ac:dyDescent="0.2">
      <c r="C775" s="6"/>
      <c r="D775" s="7"/>
      <c r="F775" s="6"/>
      <c r="H775" s="29"/>
      <c r="I775" s="30"/>
      <c r="L775" s="5"/>
      <c r="T775" s="6"/>
      <c r="U775" s="7"/>
      <c r="V775" s="5"/>
    </row>
    <row r="776" spans="3:22" ht="12.75" x14ac:dyDescent="0.2">
      <c r="C776" s="6"/>
      <c r="D776" s="7"/>
      <c r="F776" s="6"/>
      <c r="H776" s="29"/>
      <c r="I776" s="30"/>
      <c r="L776" s="5"/>
      <c r="T776" s="6"/>
      <c r="U776" s="7"/>
      <c r="V776" s="5"/>
    </row>
    <row r="777" spans="3:22" ht="12.75" x14ac:dyDescent="0.2">
      <c r="C777" s="6"/>
      <c r="D777" s="7"/>
      <c r="F777" s="6"/>
      <c r="H777" s="29"/>
      <c r="I777" s="30"/>
      <c r="L777" s="5"/>
      <c r="T777" s="6"/>
      <c r="U777" s="7"/>
      <c r="V777" s="5"/>
    </row>
    <row r="778" spans="3:22" ht="12.75" x14ac:dyDescent="0.2">
      <c r="C778" s="6"/>
      <c r="D778" s="7"/>
      <c r="F778" s="6"/>
      <c r="H778" s="29"/>
      <c r="I778" s="30"/>
      <c r="L778" s="5"/>
      <c r="T778" s="6"/>
      <c r="U778" s="7"/>
      <c r="V778" s="5"/>
    </row>
    <row r="779" spans="3:22" ht="12.75" x14ac:dyDescent="0.2">
      <c r="C779" s="6"/>
      <c r="D779" s="7"/>
      <c r="F779" s="6"/>
      <c r="H779" s="29"/>
      <c r="I779" s="30"/>
      <c r="L779" s="5"/>
      <c r="T779" s="6"/>
      <c r="U779" s="7"/>
      <c r="V779" s="5"/>
    </row>
    <row r="780" spans="3:22" ht="12.75" x14ac:dyDescent="0.2">
      <c r="C780" s="6"/>
      <c r="D780" s="7"/>
      <c r="F780" s="6"/>
      <c r="H780" s="29"/>
      <c r="I780" s="30"/>
      <c r="L780" s="5"/>
      <c r="T780" s="6"/>
      <c r="U780" s="7"/>
      <c r="V780" s="5"/>
    </row>
    <row r="781" spans="3:22" ht="12.75" x14ac:dyDescent="0.2">
      <c r="C781" s="6"/>
      <c r="D781" s="7"/>
      <c r="F781" s="6"/>
      <c r="H781" s="29"/>
      <c r="I781" s="30"/>
      <c r="L781" s="5"/>
      <c r="T781" s="6"/>
      <c r="U781" s="7"/>
      <c r="V781" s="5"/>
    </row>
    <row r="782" spans="3:22" ht="12.75" x14ac:dyDescent="0.2">
      <c r="C782" s="6"/>
      <c r="D782" s="7"/>
      <c r="F782" s="6"/>
      <c r="H782" s="29"/>
      <c r="I782" s="30"/>
      <c r="L782" s="5"/>
      <c r="T782" s="6"/>
      <c r="U782" s="7"/>
      <c r="V782" s="5"/>
    </row>
    <row r="783" spans="3:22" ht="12.75" x14ac:dyDescent="0.2">
      <c r="C783" s="6"/>
      <c r="D783" s="7"/>
      <c r="F783" s="6"/>
      <c r="H783" s="29"/>
      <c r="I783" s="30"/>
      <c r="L783" s="5"/>
      <c r="T783" s="6"/>
      <c r="U783" s="7"/>
      <c r="V783" s="5"/>
    </row>
    <row r="784" spans="3:22" ht="12.75" x14ac:dyDescent="0.2">
      <c r="C784" s="6"/>
      <c r="D784" s="7"/>
      <c r="F784" s="6"/>
      <c r="H784" s="29"/>
      <c r="I784" s="30"/>
      <c r="L784" s="5"/>
      <c r="T784" s="6"/>
      <c r="U784" s="7"/>
      <c r="V784" s="5"/>
    </row>
    <row r="785" spans="3:22" ht="12.75" x14ac:dyDescent="0.2">
      <c r="C785" s="6"/>
      <c r="D785" s="7"/>
      <c r="F785" s="6"/>
      <c r="H785" s="29"/>
      <c r="I785" s="30"/>
      <c r="L785" s="5"/>
      <c r="T785" s="6"/>
      <c r="U785" s="7"/>
      <c r="V785" s="5"/>
    </row>
    <row r="786" spans="3:22" ht="12.75" x14ac:dyDescent="0.2">
      <c r="C786" s="6"/>
      <c r="D786" s="7"/>
      <c r="F786" s="6"/>
      <c r="H786" s="29"/>
      <c r="I786" s="30"/>
      <c r="L786" s="5"/>
      <c r="T786" s="6"/>
      <c r="U786" s="7"/>
      <c r="V786" s="5"/>
    </row>
    <row r="787" spans="3:22" ht="12.75" x14ac:dyDescent="0.2">
      <c r="C787" s="6"/>
      <c r="D787" s="7"/>
      <c r="F787" s="6"/>
      <c r="H787" s="29"/>
      <c r="I787" s="30"/>
      <c r="L787" s="5"/>
      <c r="T787" s="6"/>
      <c r="U787" s="7"/>
      <c r="V787" s="5"/>
    </row>
    <row r="788" spans="3:22" ht="12.75" x14ac:dyDescent="0.2">
      <c r="C788" s="6"/>
      <c r="D788" s="7"/>
      <c r="F788" s="6"/>
      <c r="H788" s="29"/>
      <c r="I788" s="30"/>
      <c r="L788" s="5"/>
      <c r="T788" s="6"/>
      <c r="U788" s="7"/>
      <c r="V788" s="5"/>
    </row>
    <row r="789" spans="3:22" ht="12.75" x14ac:dyDescent="0.2">
      <c r="C789" s="6"/>
      <c r="D789" s="7"/>
      <c r="F789" s="6"/>
      <c r="H789" s="29"/>
      <c r="I789" s="30"/>
      <c r="L789" s="5"/>
      <c r="T789" s="6"/>
      <c r="U789" s="7"/>
      <c r="V789" s="5"/>
    </row>
    <row r="790" spans="3:22" ht="12.75" x14ac:dyDescent="0.2">
      <c r="C790" s="6"/>
      <c r="D790" s="7"/>
      <c r="F790" s="6"/>
      <c r="H790" s="29"/>
      <c r="I790" s="30"/>
      <c r="L790" s="5"/>
      <c r="T790" s="6"/>
      <c r="U790" s="7"/>
      <c r="V790" s="5"/>
    </row>
    <row r="791" spans="3:22" ht="12.75" x14ac:dyDescent="0.2">
      <c r="C791" s="6"/>
      <c r="D791" s="7"/>
      <c r="F791" s="6"/>
      <c r="H791" s="29"/>
      <c r="I791" s="30"/>
      <c r="L791" s="5"/>
      <c r="T791" s="6"/>
      <c r="U791" s="7"/>
      <c r="V791" s="5"/>
    </row>
    <row r="792" spans="3:22" ht="12.75" x14ac:dyDescent="0.2">
      <c r="C792" s="6"/>
      <c r="D792" s="7"/>
      <c r="F792" s="6"/>
      <c r="H792" s="29"/>
      <c r="I792" s="30"/>
      <c r="L792" s="5"/>
      <c r="T792" s="6"/>
      <c r="U792" s="7"/>
      <c r="V792" s="5"/>
    </row>
    <row r="793" spans="3:22" ht="12.75" x14ac:dyDescent="0.2">
      <c r="C793" s="6"/>
      <c r="D793" s="7"/>
      <c r="F793" s="6"/>
      <c r="H793" s="29"/>
      <c r="I793" s="30"/>
      <c r="L793" s="5"/>
      <c r="T793" s="6"/>
      <c r="U793" s="7"/>
      <c r="V793" s="5"/>
    </row>
    <row r="794" spans="3:22" ht="12.75" x14ac:dyDescent="0.2">
      <c r="C794" s="6"/>
      <c r="D794" s="7"/>
      <c r="F794" s="6"/>
      <c r="H794" s="29"/>
      <c r="I794" s="30"/>
      <c r="L794" s="5"/>
      <c r="T794" s="6"/>
      <c r="U794" s="7"/>
      <c r="V794" s="5"/>
    </row>
    <row r="795" spans="3:22" ht="12.75" x14ac:dyDescent="0.2">
      <c r="C795" s="6"/>
      <c r="D795" s="7"/>
      <c r="F795" s="6"/>
      <c r="H795" s="29"/>
      <c r="I795" s="30"/>
      <c r="L795" s="5"/>
      <c r="T795" s="6"/>
      <c r="U795" s="7"/>
      <c r="V795" s="5"/>
    </row>
    <row r="796" spans="3:22" ht="12.75" x14ac:dyDescent="0.2">
      <c r="C796" s="6"/>
      <c r="D796" s="7"/>
      <c r="F796" s="6"/>
      <c r="H796" s="29"/>
      <c r="I796" s="30"/>
      <c r="L796" s="5"/>
      <c r="T796" s="6"/>
      <c r="U796" s="7"/>
      <c r="V796" s="5"/>
    </row>
    <row r="797" spans="3:22" ht="12.75" x14ac:dyDescent="0.2">
      <c r="C797" s="6"/>
      <c r="D797" s="7"/>
      <c r="F797" s="6"/>
      <c r="H797" s="29"/>
      <c r="I797" s="30"/>
      <c r="L797" s="5"/>
      <c r="T797" s="6"/>
      <c r="U797" s="7"/>
      <c r="V797" s="5"/>
    </row>
    <row r="798" spans="3:22" ht="12.75" x14ac:dyDescent="0.2">
      <c r="C798" s="6"/>
      <c r="D798" s="7"/>
      <c r="F798" s="6"/>
      <c r="H798" s="29"/>
      <c r="I798" s="30"/>
      <c r="L798" s="5"/>
      <c r="T798" s="6"/>
      <c r="U798" s="7"/>
      <c r="V798" s="5"/>
    </row>
    <row r="799" spans="3:22" ht="12.75" x14ac:dyDescent="0.2">
      <c r="C799" s="6"/>
      <c r="D799" s="7"/>
      <c r="F799" s="6"/>
      <c r="H799" s="29"/>
      <c r="I799" s="30"/>
      <c r="L799" s="5"/>
      <c r="T799" s="6"/>
      <c r="U799" s="7"/>
      <c r="V799" s="5"/>
    </row>
    <row r="800" spans="3:22" ht="12.75" x14ac:dyDescent="0.2">
      <c r="C800" s="6"/>
      <c r="D800" s="7"/>
      <c r="F800" s="6"/>
      <c r="H800" s="29"/>
      <c r="I800" s="30"/>
      <c r="L800" s="5"/>
      <c r="T800" s="6"/>
      <c r="U800" s="7"/>
      <c r="V800" s="5"/>
    </row>
    <row r="801" spans="3:22" ht="12.75" x14ac:dyDescent="0.2">
      <c r="C801" s="6"/>
      <c r="D801" s="7"/>
      <c r="F801" s="6"/>
      <c r="H801" s="29"/>
      <c r="I801" s="30"/>
      <c r="L801" s="5"/>
      <c r="T801" s="6"/>
      <c r="U801" s="7"/>
      <c r="V801" s="5"/>
    </row>
    <row r="802" spans="3:22" ht="12.75" x14ac:dyDescent="0.2">
      <c r="C802" s="6"/>
      <c r="D802" s="7"/>
      <c r="F802" s="6"/>
      <c r="H802" s="29"/>
      <c r="I802" s="30"/>
      <c r="L802" s="5"/>
      <c r="T802" s="6"/>
      <c r="U802" s="7"/>
      <c r="V802" s="5"/>
    </row>
    <row r="803" spans="3:22" ht="12.75" x14ac:dyDescent="0.2">
      <c r="C803" s="6"/>
      <c r="D803" s="7"/>
      <c r="F803" s="6"/>
      <c r="H803" s="29"/>
      <c r="I803" s="30"/>
      <c r="L803" s="5"/>
      <c r="T803" s="6"/>
      <c r="U803" s="7"/>
      <c r="V803" s="5"/>
    </row>
    <row r="804" spans="3:22" ht="12.75" x14ac:dyDescent="0.2">
      <c r="C804" s="6"/>
      <c r="D804" s="7"/>
      <c r="F804" s="6"/>
      <c r="H804" s="29"/>
      <c r="I804" s="30"/>
      <c r="L804" s="5"/>
      <c r="T804" s="6"/>
      <c r="U804" s="7"/>
      <c r="V804" s="5"/>
    </row>
    <row r="805" spans="3:22" ht="12.75" x14ac:dyDescent="0.2">
      <c r="C805" s="6"/>
      <c r="D805" s="7"/>
      <c r="F805" s="6"/>
      <c r="H805" s="29"/>
      <c r="I805" s="30"/>
      <c r="L805" s="5"/>
      <c r="T805" s="6"/>
      <c r="U805" s="7"/>
      <c r="V805" s="5"/>
    </row>
    <row r="806" spans="3:22" ht="12.75" x14ac:dyDescent="0.2">
      <c r="C806" s="6"/>
      <c r="D806" s="7"/>
      <c r="F806" s="6"/>
      <c r="H806" s="29"/>
      <c r="I806" s="30"/>
      <c r="L806" s="5"/>
      <c r="T806" s="6"/>
      <c r="U806" s="7"/>
      <c r="V806" s="5"/>
    </row>
    <row r="807" spans="3:22" ht="12.75" x14ac:dyDescent="0.2">
      <c r="C807" s="6"/>
      <c r="D807" s="7"/>
      <c r="F807" s="6"/>
      <c r="H807" s="29"/>
      <c r="I807" s="30"/>
      <c r="L807" s="5"/>
      <c r="T807" s="6"/>
      <c r="U807" s="7"/>
      <c r="V807" s="5"/>
    </row>
    <row r="808" spans="3:22" ht="12.75" x14ac:dyDescent="0.2">
      <c r="C808" s="6"/>
      <c r="D808" s="7"/>
      <c r="F808" s="6"/>
      <c r="H808" s="29"/>
      <c r="I808" s="30"/>
      <c r="L808" s="5"/>
      <c r="T808" s="6"/>
      <c r="U808" s="7"/>
      <c r="V808" s="5"/>
    </row>
    <row r="809" spans="3:22" ht="12.75" x14ac:dyDescent="0.2">
      <c r="C809" s="6"/>
      <c r="D809" s="7"/>
      <c r="F809" s="6"/>
      <c r="H809" s="29"/>
      <c r="I809" s="30"/>
      <c r="L809" s="5"/>
      <c r="T809" s="6"/>
      <c r="U809" s="7"/>
      <c r="V809" s="5"/>
    </row>
    <row r="810" spans="3:22" ht="12.75" x14ac:dyDescent="0.2">
      <c r="C810" s="6"/>
      <c r="D810" s="7"/>
      <c r="F810" s="6"/>
      <c r="H810" s="29"/>
      <c r="I810" s="30"/>
      <c r="L810" s="5"/>
      <c r="T810" s="6"/>
      <c r="U810" s="7"/>
      <c r="V810" s="5"/>
    </row>
    <row r="811" spans="3:22" ht="12.75" x14ac:dyDescent="0.2">
      <c r="C811" s="6"/>
      <c r="D811" s="7"/>
      <c r="F811" s="6"/>
      <c r="H811" s="29"/>
      <c r="I811" s="30"/>
      <c r="L811" s="5"/>
      <c r="T811" s="6"/>
      <c r="U811" s="7"/>
      <c r="V811" s="5"/>
    </row>
    <row r="812" spans="3:22" ht="12.75" x14ac:dyDescent="0.2">
      <c r="C812" s="6"/>
      <c r="D812" s="7"/>
      <c r="F812" s="6"/>
      <c r="H812" s="29"/>
      <c r="I812" s="30"/>
      <c r="L812" s="5"/>
      <c r="T812" s="6"/>
      <c r="U812" s="7"/>
      <c r="V812" s="5"/>
    </row>
    <row r="813" spans="3:22" ht="12.75" x14ac:dyDescent="0.2">
      <c r="C813" s="6"/>
      <c r="D813" s="7"/>
      <c r="F813" s="6"/>
      <c r="H813" s="29"/>
      <c r="I813" s="30"/>
      <c r="L813" s="5"/>
      <c r="T813" s="6"/>
      <c r="U813" s="7"/>
      <c r="V813" s="5"/>
    </row>
    <row r="814" spans="3:22" ht="12.75" x14ac:dyDescent="0.2">
      <c r="C814" s="6"/>
      <c r="D814" s="7"/>
      <c r="F814" s="6"/>
      <c r="H814" s="29"/>
      <c r="I814" s="30"/>
      <c r="L814" s="5"/>
      <c r="T814" s="6"/>
      <c r="U814" s="7"/>
      <c r="V814" s="5"/>
    </row>
    <row r="815" spans="3:22" ht="12.75" x14ac:dyDescent="0.2">
      <c r="C815" s="6"/>
      <c r="D815" s="7"/>
      <c r="F815" s="6"/>
      <c r="H815" s="29"/>
      <c r="I815" s="30"/>
      <c r="L815" s="5"/>
      <c r="T815" s="6"/>
      <c r="U815" s="7"/>
      <c r="V815" s="5"/>
    </row>
    <row r="816" spans="3:22" ht="12.75" x14ac:dyDescent="0.2">
      <c r="C816" s="6"/>
      <c r="D816" s="7"/>
      <c r="F816" s="6"/>
      <c r="H816" s="29"/>
      <c r="I816" s="30"/>
      <c r="L816" s="5"/>
      <c r="T816" s="6"/>
      <c r="U816" s="7"/>
      <c r="V816" s="5"/>
    </row>
    <row r="817" spans="3:22" ht="12.75" x14ac:dyDescent="0.2">
      <c r="C817" s="6"/>
      <c r="D817" s="7"/>
      <c r="F817" s="6"/>
      <c r="H817" s="29"/>
      <c r="I817" s="30"/>
      <c r="L817" s="5"/>
      <c r="T817" s="6"/>
      <c r="U817" s="7"/>
      <c r="V817" s="5"/>
    </row>
    <row r="818" spans="3:22" ht="12.75" x14ac:dyDescent="0.2">
      <c r="C818" s="6"/>
      <c r="D818" s="7"/>
      <c r="F818" s="6"/>
      <c r="H818" s="29"/>
      <c r="I818" s="30"/>
      <c r="L818" s="5"/>
      <c r="T818" s="6"/>
      <c r="U818" s="7"/>
      <c r="V818" s="5"/>
    </row>
    <row r="819" spans="3:22" ht="12.75" x14ac:dyDescent="0.2">
      <c r="C819" s="6"/>
      <c r="D819" s="7"/>
      <c r="F819" s="6"/>
      <c r="H819" s="29"/>
      <c r="I819" s="30"/>
      <c r="L819" s="5"/>
      <c r="T819" s="6"/>
      <c r="U819" s="7"/>
      <c r="V819" s="5"/>
    </row>
    <row r="820" spans="3:22" ht="12.75" x14ac:dyDescent="0.2">
      <c r="C820" s="6"/>
      <c r="D820" s="7"/>
      <c r="F820" s="6"/>
      <c r="H820" s="29"/>
      <c r="I820" s="30"/>
      <c r="L820" s="5"/>
      <c r="T820" s="6"/>
      <c r="U820" s="7"/>
      <c r="V820" s="5"/>
    </row>
    <row r="821" spans="3:22" ht="12.75" x14ac:dyDescent="0.2">
      <c r="C821" s="6"/>
      <c r="D821" s="7"/>
      <c r="F821" s="6"/>
      <c r="H821" s="29"/>
      <c r="I821" s="30"/>
      <c r="L821" s="5"/>
      <c r="T821" s="6"/>
      <c r="U821" s="7"/>
      <c r="V821" s="5"/>
    </row>
    <row r="822" spans="3:22" ht="12.75" x14ac:dyDescent="0.2">
      <c r="C822" s="6"/>
      <c r="D822" s="7"/>
      <c r="F822" s="6"/>
      <c r="H822" s="29"/>
      <c r="I822" s="30"/>
      <c r="L822" s="5"/>
      <c r="T822" s="6"/>
      <c r="U822" s="7"/>
      <c r="V822" s="5"/>
    </row>
    <row r="823" spans="3:22" ht="12.75" x14ac:dyDescent="0.2">
      <c r="C823" s="6"/>
      <c r="D823" s="7"/>
      <c r="F823" s="6"/>
      <c r="H823" s="29"/>
      <c r="I823" s="30"/>
      <c r="L823" s="5"/>
      <c r="T823" s="6"/>
      <c r="U823" s="7"/>
      <c r="V823" s="5"/>
    </row>
    <row r="824" spans="3:22" ht="12.75" x14ac:dyDescent="0.2">
      <c r="C824" s="6"/>
      <c r="D824" s="7"/>
      <c r="F824" s="6"/>
      <c r="H824" s="29"/>
      <c r="I824" s="30"/>
      <c r="L824" s="5"/>
      <c r="T824" s="6"/>
      <c r="U824" s="7"/>
      <c r="V824" s="5"/>
    </row>
    <row r="825" spans="3:22" ht="12.75" x14ac:dyDescent="0.2">
      <c r="C825" s="6"/>
      <c r="D825" s="7"/>
      <c r="F825" s="6"/>
      <c r="H825" s="29"/>
      <c r="I825" s="30"/>
      <c r="L825" s="5"/>
      <c r="T825" s="6"/>
      <c r="U825" s="7"/>
      <c r="V825" s="5"/>
    </row>
    <row r="826" spans="3:22" ht="12.75" x14ac:dyDescent="0.2">
      <c r="C826" s="6"/>
      <c r="D826" s="7"/>
      <c r="F826" s="6"/>
      <c r="H826" s="29"/>
      <c r="I826" s="30"/>
      <c r="L826" s="5"/>
      <c r="T826" s="6"/>
      <c r="U826" s="7"/>
      <c r="V826" s="5"/>
    </row>
    <row r="827" spans="3:22" ht="12.75" x14ac:dyDescent="0.2">
      <c r="C827" s="6"/>
      <c r="D827" s="7"/>
      <c r="F827" s="6"/>
      <c r="H827" s="29"/>
      <c r="I827" s="30"/>
      <c r="L827" s="5"/>
      <c r="T827" s="6"/>
      <c r="U827" s="7"/>
      <c r="V827" s="5"/>
    </row>
    <row r="828" spans="3:22" ht="12.75" x14ac:dyDescent="0.2">
      <c r="C828" s="6"/>
      <c r="D828" s="7"/>
      <c r="F828" s="6"/>
      <c r="H828" s="29"/>
      <c r="I828" s="30"/>
      <c r="L828" s="5"/>
      <c r="T828" s="6"/>
      <c r="U828" s="7"/>
      <c r="V828" s="5"/>
    </row>
    <row r="829" spans="3:22" ht="12.75" x14ac:dyDescent="0.2">
      <c r="C829" s="6"/>
      <c r="D829" s="7"/>
      <c r="F829" s="6"/>
      <c r="H829" s="29"/>
      <c r="I829" s="30"/>
      <c r="L829" s="5"/>
      <c r="T829" s="6"/>
      <c r="U829" s="7"/>
      <c r="V829" s="5"/>
    </row>
    <row r="830" spans="3:22" ht="12.75" x14ac:dyDescent="0.2">
      <c r="C830" s="6"/>
      <c r="D830" s="7"/>
      <c r="F830" s="6"/>
      <c r="H830" s="29"/>
      <c r="I830" s="30"/>
      <c r="L830" s="5"/>
      <c r="T830" s="6"/>
      <c r="U830" s="7"/>
      <c r="V830" s="5"/>
    </row>
    <row r="831" spans="3:22" ht="12.75" x14ac:dyDescent="0.2">
      <c r="C831" s="6"/>
      <c r="D831" s="7"/>
      <c r="F831" s="6"/>
      <c r="H831" s="29"/>
      <c r="I831" s="30"/>
      <c r="L831" s="5"/>
      <c r="T831" s="6"/>
      <c r="U831" s="7"/>
      <c r="V831" s="5"/>
    </row>
    <row r="832" spans="3:22" ht="12.75" x14ac:dyDescent="0.2">
      <c r="C832" s="6"/>
      <c r="D832" s="7"/>
      <c r="F832" s="6"/>
      <c r="H832" s="29"/>
      <c r="I832" s="30"/>
      <c r="L832" s="5"/>
      <c r="T832" s="6"/>
      <c r="U832" s="7"/>
      <c r="V832" s="5"/>
    </row>
    <row r="833" spans="3:22" ht="12.75" x14ac:dyDescent="0.2">
      <c r="C833" s="6"/>
      <c r="D833" s="7"/>
      <c r="F833" s="6"/>
      <c r="H833" s="29"/>
      <c r="I833" s="30"/>
      <c r="L833" s="5"/>
      <c r="T833" s="6"/>
      <c r="U833" s="7"/>
      <c r="V833" s="5"/>
    </row>
    <row r="834" spans="3:22" ht="12.75" x14ac:dyDescent="0.2">
      <c r="C834" s="6"/>
      <c r="D834" s="7"/>
      <c r="F834" s="6"/>
      <c r="H834" s="29"/>
      <c r="I834" s="30"/>
      <c r="L834" s="5"/>
      <c r="T834" s="6"/>
      <c r="U834" s="7"/>
      <c r="V834" s="5"/>
    </row>
    <row r="835" spans="3:22" ht="12.75" x14ac:dyDescent="0.2">
      <c r="C835" s="6"/>
      <c r="D835" s="7"/>
      <c r="F835" s="6"/>
      <c r="H835" s="29"/>
      <c r="I835" s="30"/>
      <c r="L835" s="5"/>
      <c r="T835" s="6"/>
      <c r="U835" s="7"/>
      <c r="V835" s="5"/>
    </row>
    <row r="836" spans="3:22" ht="12.75" x14ac:dyDescent="0.2">
      <c r="C836" s="6"/>
      <c r="D836" s="7"/>
      <c r="F836" s="6"/>
      <c r="H836" s="29"/>
      <c r="I836" s="30"/>
      <c r="L836" s="5"/>
      <c r="T836" s="6"/>
      <c r="U836" s="7"/>
      <c r="V836" s="5"/>
    </row>
    <row r="837" spans="3:22" ht="12.75" x14ac:dyDescent="0.2">
      <c r="C837" s="6"/>
      <c r="D837" s="7"/>
      <c r="F837" s="6"/>
      <c r="H837" s="29"/>
      <c r="I837" s="30"/>
      <c r="L837" s="5"/>
      <c r="T837" s="6"/>
      <c r="U837" s="7"/>
      <c r="V837" s="5"/>
    </row>
    <row r="838" spans="3:22" ht="12.75" x14ac:dyDescent="0.2">
      <c r="C838" s="6"/>
      <c r="D838" s="7"/>
      <c r="F838" s="6"/>
      <c r="H838" s="29"/>
      <c r="I838" s="30"/>
      <c r="L838" s="5"/>
      <c r="T838" s="6"/>
      <c r="U838" s="7"/>
      <c r="V838" s="5"/>
    </row>
    <row r="839" spans="3:22" ht="12.75" x14ac:dyDescent="0.2">
      <c r="C839" s="6"/>
      <c r="D839" s="7"/>
      <c r="F839" s="6"/>
      <c r="H839" s="29"/>
      <c r="I839" s="30"/>
      <c r="L839" s="5"/>
      <c r="T839" s="6"/>
      <c r="U839" s="7"/>
      <c r="V839" s="5"/>
    </row>
    <row r="840" spans="3:22" ht="12.75" x14ac:dyDescent="0.2">
      <c r="C840" s="6"/>
      <c r="D840" s="7"/>
      <c r="F840" s="6"/>
      <c r="H840" s="29"/>
      <c r="I840" s="30"/>
      <c r="L840" s="5"/>
      <c r="T840" s="6"/>
      <c r="U840" s="7"/>
      <c r="V840" s="5"/>
    </row>
    <row r="841" spans="3:22" ht="12.75" x14ac:dyDescent="0.2">
      <c r="C841" s="6"/>
      <c r="D841" s="7"/>
      <c r="F841" s="6"/>
      <c r="H841" s="29"/>
      <c r="I841" s="30"/>
      <c r="L841" s="5"/>
      <c r="T841" s="6"/>
      <c r="U841" s="7"/>
      <c r="V841" s="5"/>
    </row>
    <row r="842" spans="3:22" ht="12.75" x14ac:dyDescent="0.2">
      <c r="C842" s="6"/>
      <c r="D842" s="7"/>
      <c r="F842" s="6"/>
      <c r="H842" s="29"/>
      <c r="I842" s="30"/>
      <c r="L842" s="5"/>
      <c r="T842" s="6"/>
      <c r="U842" s="7"/>
      <c r="V842" s="5"/>
    </row>
    <row r="843" spans="3:22" ht="12.75" x14ac:dyDescent="0.2">
      <c r="C843" s="6"/>
      <c r="D843" s="7"/>
      <c r="F843" s="6"/>
      <c r="H843" s="29"/>
      <c r="I843" s="30"/>
      <c r="L843" s="5"/>
      <c r="T843" s="6"/>
      <c r="U843" s="7"/>
      <c r="V843" s="5"/>
    </row>
    <row r="844" spans="3:22" ht="12.75" x14ac:dyDescent="0.2">
      <c r="C844" s="6"/>
      <c r="D844" s="7"/>
      <c r="F844" s="6"/>
      <c r="H844" s="29"/>
      <c r="I844" s="30"/>
      <c r="L844" s="5"/>
      <c r="T844" s="6"/>
      <c r="U844" s="7"/>
      <c r="V844" s="5"/>
    </row>
    <row r="845" spans="3:22" ht="12.75" x14ac:dyDescent="0.2">
      <c r="C845" s="6"/>
      <c r="D845" s="7"/>
      <c r="F845" s="6"/>
      <c r="H845" s="29"/>
      <c r="I845" s="30"/>
      <c r="L845" s="5"/>
      <c r="T845" s="6"/>
      <c r="U845" s="7"/>
      <c r="V845" s="5"/>
    </row>
    <row r="846" spans="3:22" ht="12.75" x14ac:dyDescent="0.2">
      <c r="C846" s="6"/>
      <c r="D846" s="7"/>
      <c r="F846" s="6"/>
      <c r="H846" s="29"/>
      <c r="I846" s="30"/>
      <c r="L846" s="5"/>
      <c r="T846" s="6"/>
      <c r="U846" s="7"/>
      <c r="V846" s="5"/>
    </row>
    <row r="847" spans="3:22" ht="12.75" x14ac:dyDescent="0.2">
      <c r="C847" s="6"/>
      <c r="D847" s="7"/>
      <c r="F847" s="6"/>
      <c r="H847" s="29"/>
      <c r="I847" s="30"/>
      <c r="L847" s="5"/>
      <c r="T847" s="6"/>
      <c r="U847" s="7"/>
      <c r="V847" s="5"/>
    </row>
    <row r="848" spans="3:22" ht="12.75" x14ac:dyDescent="0.2">
      <c r="C848" s="6"/>
      <c r="D848" s="7"/>
      <c r="F848" s="6"/>
      <c r="H848" s="29"/>
      <c r="I848" s="30"/>
      <c r="L848" s="5"/>
      <c r="T848" s="6"/>
      <c r="U848" s="7"/>
      <c r="V848" s="5"/>
    </row>
    <row r="849" spans="3:22" ht="12.75" x14ac:dyDescent="0.2">
      <c r="C849" s="6"/>
      <c r="D849" s="7"/>
      <c r="F849" s="6"/>
      <c r="H849" s="29"/>
      <c r="I849" s="30"/>
      <c r="L849" s="5"/>
      <c r="T849" s="6"/>
      <c r="U849" s="7"/>
      <c r="V849" s="5"/>
    </row>
    <row r="850" spans="3:22" ht="12.75" x14ac:dyDescent="0.2">
      <c r="C850" s="6"/>
      <c r="D850" s="7"/>
      <c r="F850" s="6"/>
      <c r="H850" s="29"/>
      <c r="I850" s="30"/>
      <c r="L850" s="5"/>
      <c r="T850" s="6"/>
      <c r="U850" s="7"/>
      <c r="V850" s="5"/>
    </row>
    <row r="851" spans="3:22" ht="12.75" x14ac:dyDescent="0.2">
      <c r="C851" s="6"/>
      <c r="D851" s="7"/>
      <c r="F851" s="6"/>
      <c r="H851" s="29"/>
      <c r="I851" s="30"/>
      <c r="L851" s="5"/>
      <c r="T851" s="6"/>
      <c r="U851" s="7"/>
      <c r="V851" s="5"/>
    </row>
    <row r="852" spans="3:22" ht="12.75" x14ac:dyDescent="0.2">
      <c r="C852" s="6"/>
      <c r="D852" s="7"/>
      <c r="F852" s="6"/>
      <c r="H852" s="29"/>
      <c r="I852" s="30"/>
      <c r="L852" s="5"/>
      <c r="T852" s="6"/>
      <c r="U852" s="7"/>
      <c r="V852" s="5"/>
    </row>
    <row r="853" spans="3:22" ht="12.75" x14ac:dyDescent="0.2">
      <c r="C853" s="6"/>
      <c r="D853" s="7"/>
      <c r="F853" s="6"/>
      <c r="H853" s="29"/>
      <c r="I853" s="30"/>
      <c r="L853" s="5"/>
      <c r="T853" s="6"/>
      <c r="U853" s="7"/>
      <c r="V853" s="5"/>
    </row>
    <row r="854" spans="3:22" ht="12.75" x14ac:dyDescent="0.2">
      <c r="C854" s="6"/>
      <c r="D854" s="7"/>
      <c r="F854" s="6"/>
      <c r="H854" s="29"/>
      <c r="I854" s="30"/>
      <c r="L854" s="5"/>
      <c r="T854" s="6"/>
      <c r="U854" s="7"/>
      <c r="V854" s="5"/>
    </row>
    <row r="855" spans="3:22" ht="12.75" x14ac:dyDescent="0.2">
      <c r="C855" s="6"/>
      <c r="D855" s="7"/>
      <c r="F855" s="6"/>
      <c r="H855" s="29"/>
      <c r="I855" s="30"/>
      <c r="L855" s="5"/>
      <c r="T855" s="6"/>
      <c r="U855" s="7"/>
      <c r="V855" s="5"/>
    </row>
    <row r="856" spans="3:22" ht="12.75" x14ac:dyDescent="0.2">
      <c r="C856" s="6"/>
      <c r="D856" s="7"/>
      <c r="F856" s="6"/>
      <c r="H856" s="29"/>
      <c r="I856" s="30"/>
      <c r="L856" s="5"/>
      <c r="T856" s="6"/>
      <c r="U856" s="7"/>
      <c r="V856" s="5"/>
    </row>
    <row r="857" spans="3:22" ht="12.75" x14ac:dyDescent="0.2">
      <c r="C857" s="6"/>
      <c r="D857" s="7"/>
      <c r="F857" s="6"/>
      <c r="H857" s="29"/>
      <c r="I857" s="30"/>
      <c r="L857" s="5"/>
      <c r="T857" s="6"/>
      <c r="U857" s="7"/>
      <c r="V857" s="5"/>
    </row>
    <row r="858" spans="3:22" ht="12.75" x14ac:dyDescent="0.2">
      <c r="C858" s="6"/>
      <c r="D858" s="7"/>
      <c r="F858" s="6"/>
      <c r="H858" s="29"/>
      <c r="I858" s="30"/>
      <c r="L858" s="5"/>
      <c r="T858" s="6"/>
      <c r="U858" s="7"/>
      <c r="V858" s="5"/>
    </row>
    <row r="859" spans="3:22" ht="12.75" x14ac:dyDescent="0.2">
      <c r="C859" s="6"/>
      <c r="D859" s="7"/>
      <c r="F859" s="6"/>
      <c r="H859" s="29"/>
      <c r="I859" s="30"/>
      <c r="L859" s="5"/>
      <c r="T859" s="6"/>
      <c r="U859" s="7"/>
      <c r="V859" s="5"/>
    </row>
    <row r="860" spans="3:22" ht="12.75" x14ac:dyDescent="0.2">
      <c r="C860" s="6"/>
      <c r="D860" s="7"/>
      <c r="F860" s="6"/>
      <c r="H860" s="29"/>
      <c r="I860" s="30"/>
      <c r="L860" s="5"/>
      <c r="T860" s="6"/>
      <c r="U860" s="7"/>
      <c r="V860" s="5"/>
    </row>
    <row r="861" spans="3:22" ht="12.75" x14ac:dyDescent="0.2">
      <c r="C861" s="6"/>
      <c r="D861" s="7"/>
      <c r="F861" s="6"/>
      <c r="H861" s="29"/>
      <c r="I861" s="30"/>
      <c r="L861" s="5"/>
      <c r="T861" s="6"/>
      <c r="U861" s="7"/>
      <c r="V861" s="5"/>
    </row>
    <row r="862" spans="3:22" ht="12.75" x14ac:dyDescent="0.2">
      <c r="C862" s="6"/>
      <c r="D862" s="7"/>
      <c r="F862" s="6"/>
      <c r="H862" s="29"/>
      <c r="I862" s="30"/>
      <c r="L862" s="5"/>
      <c r="T862" s="6"/>
      <c r="U862" s="7"/>
      <c r="V862" s="5"/>
    </row>
    <row r="863" spans="3:22" ht="12.75" x14ac:dyDescent="0.2">
      <c r="C863" s="6"/>
      <c r="D863" s="7"/>
      <c r="F863" s="6"/>
      <c r="H863" s="29"/>
      <c r="I863" s="30"/>
      <c r="L863" s="5"/>
      <c r="T863" s="6"/>
      <c r="U863" s="7"/>
      <c r="V863" s="5"/>
    </row>
    <row r="864" spans="3:22" ht="12.75" x14ac:dyDescent="0.2">
      <c r="C864" s="6"/>
      <c r="D864" s="7"/>
      <c r="F864" s="6"/>
      <c r="H864" s="29"/>
      <c r="I864" s="30"/>
      <c r="L864" s="5"/>
      <c r="T864" s="6"/>
      <c r="U864" s="7"/>
      <c r="V864" s="5"/>
    </row>
    <row r="865" spans="3:22" ht="12.75" x14ac:dyDescent="0.2">
      <c r="C865" s="6"/>
      <c r="D865" s="7"/>
      <c r="F865" s="6"/>
      <c r="H865" s="29"/>
      <c r="I865" s="30"/>
      <c r="L865" s="5"/>
      <c r="T865" s="6"/>
      <c r="U865" s="7"/>
      <c r="V865" s="5"/>
    </row>
    <row r="866" spans="3:22" ht="12.75" x14ac:dyDescent="0.2">
      <c r="C866" s="6"/>
      <c r="D866" s="7"/>
      <c r="F866" s="6"/>
      <c r="H866" s="29"/>
      <c r="I866" s="30"/>
      <c r="L866" s="5"/>
      <c r="T866" s="6"/>
      <c r="U866" s="7"/>
      <c r="V866" s="5"/>
    </row>
    <row r="867" spans="3:22" ht="12.75" x14ac:dyDescent="0.2">
      <c r="C867" s="6"/>
      <c r="D867" s="7"/>
      <c r="F867" s="6"/>
      <c r="H867" s="29"/>
      <c r="I867" s="30"/>
      <c r="L867" s="5"/>
      <c r="T867" s="6"/>
      <c r="U867" s="7"/>
      <c r="V867" s="5"/>
    </row>
    <row r="868" spans="3:22" ht="12.75" x14ac:dyDescent="0.2">
      <c r="C868" s="6"/>
      <c r="D868" s="7"/>
      <c r="F868" s="6"/>
      <c r="H868" s="29"/>
      <c r="I868" s="30"/>
      <c r="L868" s="5"/>
      <c r="T868" s="6"/>
      <c r="U868" s="7"/>
      <c r="V868" s="5"/>
    </row>
    <row r="869" spans="3:22" ht="12.75" x14ac:dyDescent="0.2">
      <c r="C869" s="6"/>
      <c r="D869" s="7"/>
      <c r="F869" s="6"/>
      <c r="H869" s="29"/>
      <c r="I869" s="30"/>
      <c r="L869" s="5"/>
      <c r="T869" s="6"/>
      <c r="U869" s="7"/>
      <c r="V869" s="5"/>
    </row>
    <row r="870" spans="3:22" ht="12.75" x14ac:dyDescent="0.2">
      <c r="C870" s="6"/>
      <c r="D870" s="7"/>
      <c r="F870" s="6"/>
      <c r="H870" s="29"/>
      <c r="I870" s="30"/>
      <c r="L870" s="5"/>
      <c r="T870" s="6"/>
      <c r="U870" s="7"/>
      <c r="V870" s="5"/>
    </row>
    <row r="871" spans="3:22" ht="12.75" x14ac:dyDescent="0.2">
      <c r="C871" s="6"/>
      <c r="D871" s="7"/>
      <c r="F871" s="6"/>
      <c r="H871" s="29"/>
      <c r="I871" s="30"/>
      <c r="L871" s="5"/>
      <c r="T871" s="6"/>
      <c r="U871" s="7"/>
      <c r="V871" s="5"/>
    </row>
    <row r="872" spans="3:22" ht="12.75" x14ac:dyDescent="0.2">
      <c r="C872" s="6"/>
      <c r="D872" s="7"/>
      <c r="F872" s="6"/>
      <c r="H872" s="29"/>
      <c r="I872" s="30"/>
      <c r="L872" s="5"/>
      <c r="T872" s="6"/>
      <c r="U872" s="7"/>
      <c r="V872" s="5"/>
    </row>
    <row r="873" spans="3:22" ht="12.75" x14ac:dyDescent="0.2">
      <c r="C873" s="6"/>
      <c r="D873" s="7"/>
      <c r="F873" s="6"/>
      <c r="H873" s="29"/>
      <c r="I873" s="30"/>
      <c r="L873" s="5"/>
      <c r="T873" s="6"/>
      <c r="U873" s="7"/>
      <c r="V873" s="5"/>
    </row>
    <row r="874" spans="3:22" ht="12.75" x14ac:dyDescent="0.2">
      <c r="C874" s="6"/>
      <c r="D874" s="7"/>
      <c r="F874" s="6"/>
      <c r="H874" s="29"/>
      <c r="I874" s="30"/>
      <c r="L874" s="5"/>
      <c r="T874" s="6"/>
      <c r="U874" s="7"/>
      <c r="V874" s="5"/>
    </row>
    <row r="875" spans="3:22" ht="12.75" x14ac:dyDescent="0.2">
      <c r="C875" s="6"/>
      <c r="D875" s="7"/>
      <c r="F875" s="6"/>
      <c r="H875" s="29"/>
      <c r="I875" s="30"/>
      <c r="L875" s="5"/>
      <c r="T875" s="6"/>
      <c r="U875" s="7"/>
      <c r="V875" s="5"/>
    </row>
    <row r="876" spans="3:22" ht="12.75" x14ac:dyDescent="0.2">
      <c r="C876" s="6"/>
      <c r="D876" s="7"/>
      <c r="F876" s="6"/>
      <c r="H876" s="29"/>
      <c r="I876" s="30"/>
      <c r="L876" s="5"/>
      <c r="T876" s="6"/>
      <c r="U876" s="7"/>
      <c r="V876" s="5"/>
    </row>
    <row r="877" spans="3:22" ht="12.75" x14ac:dyDescent="0.2">
      <c r="C877" s="6"/>
      <c r="D877" s="7"/>
      <c r="F877" s="6"/>
      <c r="H877" s="29"/>
      <c r="I877" s="30"/>
      <c r="L877" s="5"/>
      <c r="T877" s="6"/>
      <c r="U877" s="7"/>
      <c r="V877" s="5"/>
    </row>
    <row r="878" spans="3:22" ht="12.75" x14ac:dyDescent="0.2">
      <c r="C878" s="6"/>
      <c r="D878" s="7"/>
      <c r="F878" s="6"/>
      <c r="H878" s="29"/>
      <c r="I878" s="30"/>
      <c r="L878" s="5"/>
      <c r="T878" s="6"/>
      <c r="U878" s="7"/>
      <c r="V878" s="5"/>
    </row>
    <row r="879" spans="3:22" ht="12.75" x14ac:dyDescent="0.2">
      <c r="C879" s="6"/>
      <c r="D879" s="7"/>
      <c r="F879" s="6"/>
      <c r="H879" s="29"/>
      <c r="I879" s="30"/>
      <c r="L879" s="5"/>
      <c r="T879" s="6"/>
      <c r="U879" s="7"/>
      <c r="V879" s="5"/>
    </row>
    <row r="880" spans="3:22" ht="12.75" x14ac:dyDescent="0.2">
      <c r="C880" s="6"/>
      <c r="D880" s="7"/>
      <c r="F880" s="6"/>
      <c r="H880" s="29"/>
      <c r="I880" s="30"/>
      <c r="L880" s="5"/>
      <c r="T880" s="6"/>
      <c r="U880" s="7"/>
      <c r="V880" s="5"/>
    </row>
    <row r="881" spans="3:22" ht="12.75" x14ac:dyDescent="0.2">
      <c r="C881" s="6"/>
      <c r="D881" s="7"/>
      <c r="F881" s="6"/>
      <c r="H881" s="29"/>
      <c r="I881" s="30"/>
      <c r="L881" s="5"/>
      <c r="T881" s="6"/>
      <c r="U881" s="7"/>
      <c r="V881" s="5"/>
    </row>
    <row r="882" spans="3:22" ht="12.75" x14ac:dyDescent="0.2">
      <c r="C882" s="6"/>
      <c r="D882" s="7"/>
      <c r="F882" s="6"/>
      <c r="H882" s="29"/>
      <c r="I882" s="30"/>
      <c r="L882" s="5"/>
      <c r="T882" s="6"/>
      <c r="U882" s="7"/>
      <c r="V882" s="5"/>
    </row>
    <row r="883" spans="3:22" ht="12.75" x14ac:dyDescent="0.2">
      <c r="C883" s="6"/>
      <c r="D883" s="7"/>
      <c r="F883" s="6"/>
      <c r="H883" s="29"/>
      <c r="I883" s="30"/>
      <c r="L883" s="5"/>
      <c r="T883" s="6"/>
      <c r="U883" s="7"/>
      <c r="V883" s="5"/>
    </row>
    <row r="884" spans="3:22" ht="12.75" x14ac:dyDescent="0.2">
      <c r="C884" s="6"/>
      <c r="D884" s="7"/>
      <c r="F884" s="6"/>
      <c r="H884" s="29"/>
      <c r="I884" s="30"/>
      <c r="L884" s="5"/>
      <c r="T884" s="6"/>
      <c r="U884" s="7"/>
      <c r="V884" s="5"/>
    </row>
    <row r="885" spans="3:22" ht="12.75" x14ac:dyDescent="0.2">
      <c r="C885" s="6"/>
      <c r="D885" s="7"/>
      <c r="F885" s="6"/>
      <c r="H885" s="29"/>
      <c r="I885" s="30"/>
      <c r="L885" s="5"/>
      <c r="T885" s="6"/>
      <c r="U885" s="7"/>
      <c r="V885" s="5"/>
    </row>
    <row r="886" spans="3:22" ht="12.75" x14ac:dyDescent="0.2">
      <c r="C886" s="6"/>
      <c r="D886" s="7"/>
      <c r="F886" s="6"/>
      <c r="H886" s="29"/>
      <c r="I886" s="30"/>
      <c r="L886" s="5"/>
      <c r="T886" s="6"/>
      <c r="U886" s="7"/>
      <c r="V886" s="5"/>
    </row>
    <row r="887" spans="3:22" ht="12.75" x14ac:dyDescent="0.2">
      <c r="C887" s="6"/>
      <c r="D887" s="7"/>
      <c r="F887" s="6"/>
      <c r="H887" s="29"/>
      <c r="I887" s="30"/>
      <c r="L887" s="5"/>
      <c r="T887" s="6"/>
      <c r="U887" s="7"/>
      <c r="V887" s="5"/>
    </row>
    <row r="888" spans="3:22" ht="12.75" x14ac:dyDescent="0.2">
      <c r="C888" s="6"/>
      <c r="D888" s="7"/>
      <c r="F888" s="6"/>
      <c r="H888" s="29"/>
      <c r="I888" s="30"/>
      <c r="L888" s="5"/>
      <c r="T888" s="6"/>
      <c r="U888" s="7"/>
      <c r="V888" s="5"/>
    </row>
    <row r="889" spans="3:22" ht="12.75" x14ac:dyDescent="0.2">
      <c r="C889" s="6"/>
      <c r="D889" s="7"/>
      <c r="F889" s="6"/>
      <c r="H889" s="29"/>
      <c r="I889" s="30"/>
      <c r="L889" s="5"/>
      <c r="T889" s="6"/>
      <c r="U889" s="7"/>
      <c r="V889" s="5"/>
    </row>
    <row r="890" spans="3:22" ht="12.75" x14ac:dyDescent="0.2">
      <c r="C890" s="6"/>
      <c r="D890" s="7"/>
      <c r="F890" s="6"/>
      <c r="H890" s="29"/>
      <c r="I890" s="30"/>
      <c r="L890" s="5"/>
      <c r="T890" s="6"/>
      <c r="U890" s="7"/>
      <c r="V890" s="5"/>
    </row>
    <row r="891" spans="3:22" ht="12.75" x14ac:dyDescent="0.2">
      <c r="C891" s="6"/>
      <c r="D891" s="7"/>
      <c r="F891" s="6"/>
      <c r="H891" s="29"/>
      <c r="I891" s="30"/>
      <c r="L891" s="5"/>
      <c r="T891" s="6"/>
      <c r="U891" s="7"/>
      <c r="V891" s="5"/>
    </row>
    <row r="892" spans="3:22" ht="12.75" x14ac:dyDescent="0.2">
      <c r="C892" s="6"/>
      <c r="D892" s="7"/>
      <c r="F892" s="6"/>
      <c r="H892" s="29"/>
      <c r="I892" s="30"/>
      <c r="L892" s="5"/>
      <c r="T892" s="6"/>
      <c r="U892" s="7"/>
      <c r="V892" s="5"/>
    </row>
    <row r="893" spans="3:22" ht="12.75" x14ac:dyDescent="0.2">
      <c r="C893" s="6"/>
      <c r="D893" s="7"/>
      <c r="F893" s="6"/>
      <c r="H893" s="29"/>
      <c r="I893" s="30"/>
      <c r="L893" s="5"/>
      <c r="T893" s="6"/>
      <c r="U893" s="7"/>
      <c r="V893" s="5"/>
    </row>
    <row r="894" spans="3:22" ht="12.75" x14ac:dyDescent="0.2">
      <c r="C894" s="6"/>
      <c r="D894" s="7"/>
      <c r="F894" s="6"/>
      <c r="H894" s="29"/>
      <c r="I894" s="30"/>
      <c r="L894" s="5"/>
      <c r="T894" s="6"/>
      <c r="U894" s="7"/>
      <c r="V894" s="5"/>
    </row>
    <row r="895" spans="3:22" ht="12.75" x14ac:dyDescent="0.2">
      <c r="C895" s="6"/>
      <c r="D895" s="7"/>
      <c r="F895" s="6"/>
      <c r="H895" s="29"/>
      <c r="I895" s="30"/>
      <c r="L895" s="5"/>
      <c r="T895" s="6"/>
      <c r="U895" s="7"/>
      <c r="V895" s="5"/>
    </row>
    <row r="896" spans="3:22" ht="12.75" x14ac:dyDescent="0.2">
      <c r="C896" s="6"/>
      <c r="D896" s="7"/>
      <c r="F896" s="6"/>
      <c r="H896" s="29"/>
      <c r="I896" s="30"/>
      <c r="L896" s="5"/>
      <c r="T896" s="6"/>
      <c r="U896" s="7"/>
      <c r="V896" s="5"/>
    </row>
    <row r="897" spans="3:22" ht="12.75" x14ac:dyDescent="0.2">
      <c r="C897" s="6"/>
      <c r="D897" s="7"/>
      <c r="F897" s="6"/>
      <c r="H897" s="29"/>
      <c r="I897" s="30"/>
      <c r="L897" s="5"/>
      <c r="T897" s="6"/>
      <c r="U897" s="7"/>
      <c r="V897" s="5"/>
    </row>
    <row r="898" spans="3:22" ht="12.75" x14ac:dyDescent="0.2">
      <c r="C898" s="6"/>
      <c r="D898" s="7"/>
      <c r="F898" s="6"/>
      <c r="H898" s="29"/>
      <c r="I898" s="30"/>
      <c r="L898" s="5"/>
      <c r="T898" s="6"/>
      <c r="U898" s="7"/>
      <c r="V898" s="5"/>
    </row>
    <row r="899" spans="3:22" ht="12.75" x14ac:dyDescent="0.2">
      <c r="C899" s="6"/>
      <c r="D899" s="7"/>
      <c r="F899" s="6"/>
      <c r="H899" s="29"/>
      <c r="I899" s="30"/>
      <c r="L899" s="5"/>
      <c r="T899" s="6"/>
      <c r="U899" s="7"/>
      <c r="V899" s="5"/>
    </row>
    <row r="900" spans="3:22" ht="12.75" x14ac:dyDescent="0.2">
      <c r="C900" s="6"/>
      <c r="D900" s="7"/>
      <c r="F900" s="6"/>
      <c r="H900" s="29"/>
      <c r="I900" s="30"/>
      <c r="L900" s="5"/>
      <c r="T900" s="6"/>
      <c r="U900" s="7"/>
      <c r="V900" s="5"/>
    </row>
    <row r="901" spans="3:22" ht="12.75" x14ac:dyDescent="0.2">
      <c r="C901" s="6"/>
      <c r="D901" s="7"/>
      <c r="F901" s="6"/>
      <c r="H901" s="29"/>
      <c r="I901" s="30"/>
      <c r="L901" s="5"/>
      <c r="T901" s="6"/>
      <c r="U901" s="7"/>
      <c r="V901" s="5"/>
    </row>
    <row r="902" spans="3:22" ht="12.75" x14ac:dyDescent="0.2">
      <c r="C902" s="6"/>
      <c r="D902" s="7"/>
      <c r="F902" s="6"/>
      <c r="H902" s="29"/>
      <c r="I902" s="30"/>
      <c r="L902" s="5"/>
      <c r="T902" s="6"/>
      <c r="U902" s="7"/>
      <c r="V902" s="5"/>
    </row>
    <row r="903" spans="3:22" ht="12.75" x14ac:dyDescent="0.2">
      <c r="C903" s="6"/>
      <c r="D903" s="7"/>
      <c r="F903" s="6"/>
      <c r="H903" s="29"/>
      <c r="I903" s="30"/>
      <c r="L903" s="5"/>
      <c r="T903" s="6"/>
      <c r="U903" s="7"/>
      <c r="V903" s="5"/>
    </row>
    <row r="904" spans="3:22" ht="12.75" x14ac:dyDescent="0.2">
      <c r="C904" s="6"/>
      <c r="D904" s="7"/>
      <c r="F904" s="6"/>
      <c r="H904" s="29"/>
      <c r="I904" s="30"/>
      <c r="L904" s="5"/>
      <c r="T904" s="6"/>
      <c r="U904" s="7"/>
      <c r="V904" s="5"/>
    </row>
    <row r="905" spans="3:22" ht="12.75" x14ac:dyDescent="0.2">
      <c r="C905" s="6"/>
      <c r="D905" s="7"/>
      <c r="F905" s="6"/>
      <c r="H905" s="29"/>
      <c r="I905" s="30"/>
      <c r="L905" s="5"/>
      <c r="T905" s="6"/>
      <c r="U905" s="7"/>
      <c r="V905" s="5"/>
    </row>
    <row r="906" spans="3:22" ht="12.75" x14ac:dyDescent="0.2">
      <c r="C906" s="6"/>
      <c r="D906" s="7"/>
      <c r="F906" s="6"/>
      <c r="H906" s="29"/>
      <c r="I906" s="30"/>
      <c r="L906" s="5"/>
      <c r="T906" s="6"/>
      <c r="U906" s="7"/>
      <c r="V906" s="5"/>
    </row>
    <row r="907" spans="3:22" ht="12.75" x14ac:dyDescent="0.2">
      <c r="C907" s="6"/>
      <c r="D907" s="7"/>
      <c r="F907" s="6"/>
      <c r="H907" s="29"/>
      <c r="I907" s="30"/>
      <c r="L907" s="5"/>
      <c r="T907" s="6"/>
      <c r="U907" s="7"/>
      <c r="V907" s="5"/>
    </row>
    <row r="908" spans="3:22" ht="12.75" x14ac:dyDescent="0.2">
      <c r="C908" s="6"/>
      <c r="D908" s="7"/>
      <c r="F908" s="6"/>
      <c r="H908" s="29"/>
      <c r="I908" s="30"/>
      <c r="L908" s="5"/>
      <c r="T908" s="6"/>
      <c r="U908" s="7"/>
      <c r="V908" s="5"/>
    </row>
    <row r="909" spans="3:22" ht="12.75" x14ac:dyDescent="0.2">
      <c r="C909" s="6"/>
      <c r="D909" s="7"/>
      <c r="F909" s="6"/>
      <c r="H909" s="29"/>
      <c r="I909" s="30"/>
      <c r="L909" s="5"/>
      <c r="T909" s="6"/>
      <c r="U909" s="7"/>
      <c r="V909" s="5"/>
    </row>
    <row r="910" spans="3:22" ht="12.75" x14ac:dyDescent="0.2">
      <c r="C910" s="6"/>
      <c r="D910" s="7"/>
      <c r="F910" s="6"/>
      <c r="H910" s="29"/>
      <c r="I910" s="30"/>
      <c r="L910" s="5"/>
      <c r="T910" s="6"/>
      <c r="U910" s="7"/>
      <c r="V910" s="5"/>
    </row>
    <row r="911" spans="3:22" ht="12.75" x14ac:dyDescent="0.2">
      <c r="C911" s="6"/>
      <c r="D911" s="7"/>
      <c r="F911" s="6"/>
      <c r="H911" s="29"/>
      <c r="I911" s="30"/>
      <c r="L911" s="5"/>
      <c r="T911" s="6"/>
      <c r="U911" s="7"/>
      <c r="V911" s="5"/>
    </row>
    <row r="912" spans="3:22" ht="12.75" x14ac:dyDescent="0.2">
      <c r="C912" s="6"/>
      <c r="D912" s="7"/>
      <c r="F912" s="6"/>
      <c r="H912" s="29"/>
      <c r="I912" s="30"/>
      <c r="L912" s="5"/>
      <c r="T912" s="6"/>
      <c r="U912" s="7"/>
      <c r="V912" s="5"/>
    </row>
    <row r="913" spans="3:22" ht="12.75" x14ac:dyDescent="0.2">
      <c r="C913" s="6"/>
      <c r="D913" s="7"/>
      <c r="F913" s="6"/>
      <c r="H913" s="29"/>
      <c r="I913" s="30"/>
      <c r="L913" s="5"/>
      <c r="T913" s="6"/>
      <c r="U913" s="7"/>
      <c r="V913" s="5"/>
    </row>
    <row r="914" spans="3:22" ht="12.75" x14ac:dyDescent="0.2">
      <c r="C914" s="6"/>
      <c r="D914" s="7"/>
      <c r="F914" s="6"/>
      <c r="H914" s="29"/>
      <c r="I914" s="30"/>
      <c r="L914" s="5"/>
      <c r="T914" s="6"/>
      <c r="U914" s="7"/>
      <c r="V914" s="5"/>
    </row>
    <row r="915" spans="3:22" ht="12.75" x14ac:dyDescent="0.2">
      <c r="C915" s="6"/>
      <c r="D915" s="7"/>
      <c r="F915" s="6"/>
      <c r="H915" s="29"/>
      <c r="I915" s="30"/>
      <c r="L915" s="5"/>
      <c r="T915" s="6"/>
      <c r="U915" s="7"/>
      <c r="V915" s="5"/>
    </row>
    <row r="916" spans="3:22" ht="12.75" x14ac:dyDescent="0.2">
      <c r="C916" s="6"/>
      <c r="D916" s="7"/>
      <c r="F916" s="6"/>
      <c r="H916" s="29"/>
      <c r="I916" s="30"/>
      <c r="L916" s="5"/>
      <c r="T916" s="6"/>
      <c r="U916" s="7"/>
      <c r="V916" s="5"/>
    </row>
    <row r="917" spans="3:22" ht="12.75" x14ac:dyDescent="0.2">
      <c r="C917" s="6"/>
      <c r="D917" s="7"/>
      <c r="F917" s="6"/>
      <c r="H917" s="29"/>
      <c r="I917" s="30"/>
      <c r="L917" s="5"/>
      <c r="T917" s="6"/>
      <c r="U917" s="7"/>
      <c r="V917" s="5"/>
    </row>
    <row r="918" spans="3:22" ht="12.75" x14ac:dyDescent="0.2">
      <c r="C918" s="6"/>
      <c r="D918" s="7"/>
      <c r="F918" s="6"/>
      <c r="H918" s="29"/>
      <c r="I918" s="30"/>
      <c r="L918" s="5"/>
      <c r="T918" s="6"/>
      <c r="U918" s="7"/>
      <c r="V918" s="5"/>
    </row>
    <row r="919" spans="3:22" ht="12.75" x14ac:dyDescent="0.2">
      <c r="C919" s="6"/>
      <c r="D919" s="7"/>
      <c r="F919" s="6"/>
      <c r="H919" s="29"/>
      <c r="I919" s="30"/>
      <c r="L919" s="5"/>
      <c r="T919" s="6"/>
      <c r="U919" s="7"/>
      <c r="V919" s="5"/>
    </row>
    <row r="920" spans="3:22" ht="12.75" x14ac:dyDescent="0.2">
      <c r="C920" s="6"/>
      <c r="D920" s="7"/>
      <c r="F920" s="6"/>
      <c r="H920" s="29"/>
      <c r="I920" s="30"/>
      <c r="L920" s="5"/>
      <c r="T920" s="6"/>
      <c r="U920" s="7"/>
      <c r="V920" s="5"/>
    </row>
    <row r="921" spans="3:22" ht="12.75" x14ac:dyDescent="0.2">
      <c r="C921" s="6"/>
      <c r="D921" s="7"/>
      <c r="F921" s="6"/>
      <c r="H921" s="29"/>
      <c r="I921" s="30"/>
      <c r="L921" s="5"/>
      <c r="T921" s="6"/>
      <c r="U921" s="7"/>
      <c r="V921" s="5"/>
    </row>
    <row r="922" spans="3:22" ht="12.75" x14ac:dyDescent="0.2">
      <c r="C922" s="6"/>
      <c r="D922" s="7"/>
      <c r="F922" s="6"/>
      <c r="H922" s="29"/>
      <c r="I922" s="30"/>
      <c r="L922" s="5"/>
      <c r="T922" s="6"/>
      <c r="U922" s="7"/>
      <c r="V922" s="5"/>
    </row>
    <row r="923" spans="3:22" ht="12.75" x14ac:dyDescent="0.2">
      <c r="C923" s="6"/>
      <c r="D923" s="7"/>
      <c r="F923" s="6"/>
      <c r="H923" s="29"/>
      <c r="I923" s="30"/>
      <c r="L923" s="5"/>
      <c r="T923" s="6"/>
      <c r="U923" s="7"/>
      <c r="V923" s="5"/>
    </row>
    <row r="924" spans="3:22" ht="12.75" x14ac:dyDescent="0.2">
      <c r="C924" s="6"/>
      <c r="D924" s="7"/>
      <c r="F924" s="6"/>
      <c r="H924" s="29"/>
      <c r="I924" s="30"/>
      <c r="L924" s="5"/>
      <c r="T924" s="6"/>
      <c r="U924" s="7"/>
      <c r="V924" s="5"/>
    </row>
    <row r="925" spans="3:22" ht="12.75" x14ac:dyDescent="0.2">
      <c r="C925" s="6"/>
      <c r="D925" s="7"/>
      <c r="F925" s="6"/>
      <c r="H925" s="29"/>
      <c r="I925" s="30"/>
      <c r="L925" s="5"/>
      <c r="T925" s="6"/>
      <c r="U925" s="7"/>
      <c r="V925" s="5"/>
    </row>
    <row r="926" spans="3:22" ht="12.75" x14ac:dyDescent="0.2">
      <c r="C926" s="6"/>
      <c r="D926" s="7"/>
      <c r="F926" s="6"/>
      <c r="H926" s="29"/>
      <c r="I926" s="30"/>
      <c r="L926" s="5"/>
      <c r="T926" s="6"/>
      <c r="U926" s="7"/>
      <c r="V926" s="5"/>
    </row>
    <row r="927" spans="3:22" ht="12.75" x14ac:dyDescent="0.2">
      <c r="C927" s="6"/>
      <c r="D927" s="7"/>
      <c r="F927" s="6"/>
      <c r="H927" s="29"/>
      <c r="I927" s="30"/>
      <c r="L927" s="5"/>
      <c r="T927" s="6"/>
      <c r="U927" s="7"/>
      <c r="V927" s="5"/>
    </row>
    <row r="928" spans="3:22" ht="12.75" x14ac:dyDescent="0.2">
      <c r="C928" s="6"/>
      <c r="D928" s="7"/>
      <c r="F928" s="6"/>
      <c r="H928" s="29"/>
      <c r="I928" s="30"/>
      <c r="L928" s="5"/>
      <c r="T928" s="6"/>
      <c r="U928" s="7"/>
      <c r="V928" s="5"/>
    </row>
    <row r="929" spans="3:22" ht="12.75" x14ac:dyDescent="0.2">
      <c r="C929" s="6"/>
      <c r="D929" s="7"/>
      <c r="F929" s="6"/>
      <c r="H929" s="29"/>
      <c r="I929" s="30"/>
      <c r="L929" s="5"/>
      <c r="T929" s="6"/>
      <c r="U929" s="7"/>
      <c r="V929" s="5"/>
    </row>
    <row r="930" spans="3:22" ht="12.75" x14ac:dyDescent="0.2">
      <c r="C930" s="6"/>
      <c r="D930" s="7"/>
      <c r="F930" s="6"/>
      <c r="H930" s="29"/>
      <c r="I930" s="30"/>
      <c r="L930" s="5"/>
      <c r="T930" s="6"/>
      <c r="U930" s="7"/>
      <c r="V930" s="5"/>
    </row>
    <row r="931" spans="3:22" ht="12.75" x14ac:dyDescent="0.2">
      <c r="C931" s="6"/>
      <c r="D931" s="7"/>
      <c r="F931" s="6"/>
      <c r="H931" s="29"/>
      <c r="I931" s="30"/>
      <c r="L931" s="5"/>
      <c r="T931" s="6"/>
      <c r="U931" s="7"/>
      <c r="V931" s="5"/>
    </row>
    <row r="932" spans="3:22" ht="12.75" x14ac:dyDescent="0.2">
      <c r="C932" s="6"/>
      <c r="D932" s="7"/>
      <c r="F932" s="6"/>
      <c r="H932" s="29"/>
      <c r="I932" s="30"/>
      <c r="L932" s="5"/>
      <c r="T932" s="6"/>
      <c r="U932" s="7"/>
      <c r="V932" s="5"/>
    </row>
    <row r="933" spans="3:22" ht="12.75" x14ac:dyDescent="0.2">
      <c r="C933" s="6"/>
      <c r="D933" s="7"/>
      <c r="F933" s="6"/>
      <c r="H933" s="29"/>
      <c r="I933" s="30"/>
      <c r="L933" s="5"/>
      <c r="T933" s="6"/>
      <c r="U933" s="7"/>
      <c r="V933" s="5"/>
    </row>
    <row r="934" spans="3:22" ht="12.75" x14ac:dyDescent="0.2">
      <c r="C934" s="6"/>
      <c r="D934" s="7"/>
      <c r="F934" s="6"/>
      <c r="H934" s="29"/>
      <c r="I934" s="30"/>
      <c r="L934" s="5"/>
      <c r="T934" s="6"/>
      <c r="U934" s="7"/>
      <c r="V934" s="5"/>
    </row>
    <row r="935" spans="3:22" ht="12.75" x14ac:dyDescent="0.2">
      <c r="C935" s="6"/>
      <c r="D935" s="7"/>
      <c r="F935" s="6"/>
      <c r="H935" s="29"/>
      <c r="I935" s="30"/>
      <c r="L935" s="5"/>
      <c r="T935" s="6"/>
      <c r="U935" s="7"/>
      <c r="V935" s="5"/>
    </row>
    <row r="936" spans="3:22" ht="12.75" x14ac:dyDescent="0.2">
      <c r="C936" s="6"/>
      <c r="D936" s="7"/>
      <c r="F936" s="6"/>
      <c r="H936" s="29"/>
      <c r="I936" s="30"/>
      <c r="L936" s="5"/>
      <c r="T936" s="6"/>
      <c r="U936" s="7"/>
      <c r="V936" s="5"/>
    </row>
    <row r="937" spans="3:22" ht="12.75" x14ac:dyDescent="0.2">
      <c r="C937" s="6"/>
      <c r="D937" s="7"/>
      <c r="F937" s="6"/>
      <c r="H937" s="29"/>
      <c r="I937" s="30"/>
      <c r="L937" s="5"/>
      <c r="T937" s="6"/>
      <c r="U937" s="7"/>
      <c r="V937" s="5"/>
    </row>
    <row r="938" spans="3:22" ht="12.75" x14ac:dyDescent="0.2">
      <c r="C938" s="6"/>
      <c r="D938" s="7"/>
      <c r="F938" s="6"/>
      <c r="H938" s="29"/>
      <c r="I938" s="30"/>
      <c r="L938" s="5"/>
      <c r="T938" s="6"/>
      <c r="U938" s="7"/>
      <c r="V938" s="5"/>
    </row>
    <row r="939" spans="3:22" ht="12.75" x14ac:dyDescent="0.2">
      <c r="C939" s="6"/>
      <c r="D939" s="7"/>
      <c r="F939" s="6"/>
      <c r="H939" s="29"/>
      <c r="I939" s="30"/>
      <c r="L939" s="5"/>
      <c r="T939" s="6"/>
      <c r="U939" s="7"/>
      <c r="V939" s="5"/>
    </row>
    <row r="940" spans="3:22" ht="12.75" x14ac:dyDescent="0.2">
      <c r="C940" s="6"/>
      <c r="D940" s="7"/>
      <c r="F940" s="6"/>
      <c r="H940" s="29"/>
      <c r="I940" s="30"/>
      <c r="L940" s="5"/>
      <c r="T940" s="6"/>
      <c r="U940" s="7"/>
      <c r="V940" s="5"/>
    </row>
    <row r="941" spans="3:22" ht="12.75" x14ac:dyDescent="0.2">
      <c r="C941" s="6"/>
      <c r="D941" s="7"/>
      <c r="F941" s="6"/>
      <c r="H941" s="29"/>
      <c r="I941" s="30"/>
      <c r="L941" s="5"/>
      <c r="T941" s="6"/>
      <c r="U941" s="7"/>
      <c r="V941" s="5"/>
    </row>
    <row r="942" spans="3:22" ht="12.75" x14ac:dyDescent="0.2">
      <c r="C942" s="6"/>
      <c r="D942" s="7"/>
      <c r="F942" s="6"/>
      <c r="H942" s="29"/>
      <c r="I942" s="30"/>
      <c r="L942" s="5"/>
      <c r="T942" s="6"/>
      <c r="U942" s="7"/>
      <c r="V942" s="5"/>
    </row>
    <row r="943" spans="3:22" ht="12.75" x14ac:dyDescent="0.2">
      <c r="C943" s="6"/>
      <c r="D943" s="7"/>
      <c r="F943" s="6"/>
      <c r="H943" s="29"/>
      <c r="I943" s="30"/>
      <c r="L943" s="5"/>
      <c r="T943" s="6"/>
      <c r="U943" s="7"/>
      <c r="V943" s="5"/>
    </row>
    <row r="944" spans="3:22" ht="12.75" x14ac:dyDescent="0.2">
      <c r="C944" s="6"/>
      <c r="D944" s="7"/>
      <c r="F944" s="6"/>
      <c r="H944" s="29"/>
      <c r="I944" s="30"/>
      <c r="L944" s="5"/>
      <c r="T944" s="6"/>
      <c r="U944" s="7"/>
      <c r="V944" s="5"/>
    </row>
    <row r="945" spans="3:22" ht="12.75" x14ac:dyDescent="0.2">
      <c r="C945" s="6"/>
      <c r="D945" s="7"/>
      <c r="F945" s="6"/>
      <c r="H945" s="29"/>
      <c r="I945" s="30"/>
      <c r="L945" s="5"/>
      <c r="T945" s="6"/>
      <c r="U945" s="7"/>
      <c r="V945" s="5"/>
    </row>
    <row r="946" spans="3:22" ht="12.75" x14ac:dyDescent="0.2">
      <c r="C946" s="6"/>
      <c r="D946" s="7"/>
      <c r="F946" s="6"/>
      <c r="H946" s="29"/>
      <c r="I946" s="30"/>
      <c r="L946" s="5"/>
      <c r="T946" s="6"/>
      <c r="U946" s="7"/>
      <c r="V946" s="5"/>
    </row>
    <row r="947" spans="3:22" ht="12.75" x14ac:dyDescent="0.2">
      <c r="C947" s="6"/>
      <c r="D947" s="7"/>
      <c r="F947" s="6"/>
      <c r="H947" s="29"/>
      <c r="I947" s="30"/>
      <c r="L947" s="5"/>
      <c r="T947" s="6"/>
      <c r="U947" s="7"/>
      <c r="V947" s="5"/>
    </row>
    <row r="948" spans="3:22" ht="12.75" x14ac:dyDescent="0.2">
      <c r="C948" s="6"/>
      <c r="D948" s="7"/>
      <c r="F948" s="6"/>
      <c r="H948" s="29"/>
      <c r="I948" s="30"/>
      <c r="L948" s="5"/>
      <c r="T948" s="6"/>
      <c r="U948" s="7"/>
      <c r="V948" s="5"/>
    </row>
    <row r="949" spans="3:22" ht="12.75" x14ac:dyDescent="0.2">
      <c r="C949" s="6"/>
      <c r="D949" s="7"/>
      <c r="F949" s="6"/>
      <c r="H949" s="29"/>
      <c r="I949" s="30"/>
      <c r="L949" s="5"/>
      <c r="T949" s="6"/>
      <c r="U949" s="7"/>
      <c r="V949" s="5"/>
    </row>
    <row r="950" spans="3:22" ht="12.75" x14ac:dyDescent="0.2">
      <c r="C950" s="6"/>
      <c r="D950" s="7"/>
      <c r="F950" s="6"/>
      <c r="H950" s="29"/>
      <c r="I950" s="30"/>
      <c r="L950" s="5"/>
      <c r="T950" s="6"/>
      <c r="U950" s="7"/>
      <c r="V950" s="5"/>
    </row>
    <row r="951" spans="3:22" ht="12.75" x14ac:dyDescent="0.2">
      <c r="C951" s="6"/>
      <c r="D951" s="7"/>
      <c r="F951" s="6"/>
      <c r="H951" s="29"/>
      <c r="I951" s="30"/>
      <c r="L951" s="5"/>
      <c r="T951" s="6"/>
      <c r="U951" s="7"/>
      <c r="V951" s="5"/>
    </row>
    <row r="952" spans="3:22" ht="12.75" x14ac:dyDescent="0.2">
      <c r="C952" s="6"/>
      <c r="D952" s="7"/>
      <c r="F952" s="6"/>
      <c r="H952" s="29"/>
      <c r="I952" s="30"/>
      <c r="L952" s="5"/>
      <c r="T952" s="6"/>
      <c r="U952" s="7"/>
      <c r="V952" s="5"/>
    </row>
    <row r="953" spans="3:22" ht="12.75" x14ac:dyDescent="0.2">
      <c r="C953" s="6"/>
      <c r="D953" s="7"/>
      <c r="F953" s="6"/>
      <c r="H953" s="29"/>
      <c r="I953" s="30"/>
      <c r="L953" s="5"/>
      <c r="T953" s="6"/>
      <c r="U953" s="7"/>
      <c r="V953" s="5"/>
    </row>
    <row r="954" spans="3:22" ht="12.75" x14ac:dyDescent="0.2">
      <c r="C954" s="6"/>
      <c r="D954" s="7"/>
      <c r="F954" s="6"/>
      <c r="H954" s="29"/>
      <c r="I954" s="30"/>
      <c r="L954" s="5"/>
      <c r="T954" s="6"/>
      <c r="U954" s="7"/>
      <c r="V954" s="5"/>
    </row>
    <row r="955" spans="3:22" ht="12.75" x14ac:dyDescent="0.2">
      <c r="C955" s="6"/>
      <c r="D955" s="7"/>
      <c r="F955" s="6"/>
      <c r="H955" s="29"/>
      <c r="I955" s="30"/>
      <c r="L955" s="5"/>
      <c r="T955" s="6"/>
      <c r="U955" s="7"/>
      <c r="V955" s="5"/>
    </row>
    <row r="956" spans="3:22" ht="12.75" x14ac:dyDescent="0.2">
      <c r="C956" s="6"/>
      <c r="D956" s="7"/>
      <c r="F956" s="6"/>
      <c r="H956" s="29"/>
      <c r="I956" s="30"/>
      <c r="L956" s="5"/>
      <c r="T956" s="6"/>
      <c r="U956" s="7"/>
      <c r="V956" s="5"/>
    </row>
    <row r="957" spans="3:22" ht="12.75" x14ac:dyDescent="0.2">
      <c r="C957" s="6"/>
      <c r="D957" s="7"/>
      <c r="F957" s="6"/>
      <c r="H957" s="29"/>
      <c r="I957" s="30"/>
      <c r="L957" s="5"/>
      <c r="T957" s="6"/>
      <c r="U957" s="7"/>
      <c r="V957" s="5"/>
    </row>
    <row r="958" spans="3:22" ht="12.75" x14ac:dyDescent="0.2">
      <c r="C958" s="6"/>
      <c r="D958" s="7"/>
      <c r="F958" s="6"/>
      <c r="H958" s="29"/>
      <c r="I958" s="30"/>
      <c r="L958" s="5"/>
      <c r="T958" s="6"/>
      <c r="U958" s="7"/>
      <c r="V958" s="5"/>
    </row>
    <row r="959" spans="3:22" ht="12.75" x14ac:dyDescent="0.2">
      <c r="C959" s="6"/>
      <c r="D959" s="7"/>
      <c r="F959" s="6"/>
      <c r="H959" s="29"/>
      <c r="I959" s="30"/>
      <c r="L959" s="5"/>
      <c r="T959" s="6"/>
      <c r="U959" s="7"/>
      <c r="V959" s="5"/>
    </row>
    <row r="960" spans="3:22" ht="12.75" x14ac:dyDescent="0.2">
      <c r="C960" s="6"/>
      <c r="D960" s="7"/>
      <c r="F960" s="6"/>
      <c r="H960" s="29"/>
      <c r="I960" s="30"/>
      <c r="L960" s="5"/>
      <c r="T960" s="6"/>
      <c r="U960" s="7"/>
      <c r="V960" s="5"/>
    </row>
    <row r="961" spans="3:22" ht="12.75" x14ac:dyDescent="0.2">
      <c r="C961" s="6"/>
      <c r="D961" s="7"/>
      <c r="F961" s="6"/>
      <c r="H961" s="29"/>
      <c r="I961" s="30"/>
      <c r="L961" s="5"/>
      <c r="T961" s="6"/>
      <c r="U961" s="7"/>
      <c r="V961" s="5"/>
    </row>
    <row r="962" spans="3:22" ht="12.75" x14ac:dyDescent="0.2">
      <c r="C962" s="6"/>
      <c r="D962" s="7"/>
      <c r="F962" s="6"/>
      <c r="H962" s="29"/>
      <c r="I962" s="30"/>
      <c r="L962" s="5"/>
      <c r="T962" s="6"/>
      <c r="U962" s="7"/>
      <c r="V962" s="5"/>
    </row>
    <row r="963" spans="3:22" ht="12.75" x14ac:dyDescent="0.2">
      <c r="C963" s="6"/>
      <c r="D963" s="7"/>
      <c r="F963" s="6"/>
      <c r="H963" s="29"/>
      <c r="I963" s="30"/>
      <c r="L963" s="5"/>
      <c r="T963" s="6"/>
      <c r="U963" s="7"/>
      <c r="V963" s="5"/>
    </row>
    <row r="964" spans="3:22" ht="12.75" x14ac:dyDescent="0.2">
      <c r="C964" s="6"/>
      <c r="D964" s="7"/>
      <c r="F964" s="6"/>
      <c r="H964" s="29"/>
      <c r="I964" s="30"/>
      <c r="L964" s="5"/>
      <c r="T964" s="6"/>
      <c r="U964" s="7"/>
      <c r="V964" s="5"/>
    </row>
    <row r="965" spans="3:22" ht="12.75" x14ac:dyDescent="0.2">
      <c r="C965" s="6"/>
      <c r="D965" s="7"/>
      <c r="F965" s="6"/>
      <c r="H965" s="29"/>
      <c r="I965" s="30"/>
      <c r="L965" s="5"/>
      <c r="T965" s="6"/>
      <c r="U965" s="7"/>
      <c r="V965" s="5"/>
    </row>
    <row r="966" spans="3:22" ht="12.75" x14ac:dyDescent="0.2">
      <c r="C966" s="6"/>
      <c r="D966" s="7"/>
      <c r="F966" s="6"/>
      <c r="H966" s="29"/>
      <c r="I966" s="30"/>
      <c r="L966" s="5"/>
      <c r="T966" s="6"/>
      <c r="U966" s="7"/>
      <c r="V966" s="5"/>
    </row>
    <row r="967" spans="3:22" ht="12.75" x14ac:dyDescent="0.2">
      <c r="C967" s="6"/>
      <c r="D967" s="7"/>
      <c r="F967" s="6"/>
      <c r="H967" s="29"/>
      <c r="I967" s="30"/>
      <c r="L967" s="5"/>
      <c r="T967" s="6"/>
      <c r="U967" s="7"/>
      <c r="V967" s="5"/>
    </row>
    <row r="968" spans="3:22" ht="12.75" x14ac:dyDescent="0.2">
      <c r="C968" s="6"/>
      <c r="D968" s="7"/>
      <c r="F968" s="6"/>
      <c r="H968" s="29"/>
      <c r="I968" s="30"/>
      <c r="L968" s="5"/>
      <c r="T968" s="6"/>
      <c r="U968" s="7"/>
      <c r="V968" s="5"/>
    </row>
    <row r="969" spans="3:22" ht="12.75" x14ac:dyDescent="0.2">
      <c r="C969" s="6"/>
      <c r="D969" s="7"/>
      <c r="F969" s="6"/>
      <c r="H969" s="29"/>
      <c r="I969" s="30"/>
      <c r="L969" s="5"/>
      <c r="T969" s="6"/>
      <c r="U969" s="7"/>
      <c r="V969" s="5"/>
    </row>
    <row r="970" spans="3:22" ht="12.75" x14ac:dyDescent="0.2">
      <c r="C970" s="6"/>
      <c r="D970" s="7"/>
      <c r="F970" s="6"/>
      <c r="H970" s="29"/>
      <c r="I970" s="30"/>
      <c r="L970" s="5"/>
      <c r="T970" s="6"/>
      <c r="U970" s="7"/>
      <c r="V970" s="5"/>
    </row>
    <row r="971" spans="3:22" ht="12.75" x14ac:dyDescent="0.2">
      <c r="C971" s="6"/>
      <c r="D971" s="7"/>
      <c r="F971" s="6"/>
      <c r="H971" s="29"/>
      <c r="I971" s="30"/>
      <c r="L971" s="5"/>
      <c r="T971" s="6"/>
      <c r="U971" s="7"/>
      <c r="V971" s="5"/>
    </row>
    <row r="972" spans="3:22" ht="12.75" x14ac:dyDescent="0.2">
      <c r="C972" s="6"/>
      <c r="D972" s="7"/>
      <c r="F972" s="6"/>
      <c r="H972" s="29"/>
      <c r="I972" s="30"/>
      <c r="L972" s="5"/>
      <c r="T972" s="6"/>
      <c r="U972" s="7"/>
      <c r="V972" s="5"/>
    </row>
    <row r="973" spans="3:22" ht="12.75" x14ac:dyDescent="0.2">
      <c r="C973" s="6"/>
      <c r="D973" s="7"/>
      <c r="F973" s="6"/>
      <c r="H973" s="29"/>
      <c r="I973" s="30"/>
      <c r="L973" s="5"/>
      <c r="T973" s="6"/>
      <c r="U973" s="7"/>
      <c r="V973" s="5"/>
    </row>
    <row r="974" spans="3:22" ht="12.75" x14ac:dyDescent="0.2">
      <c r="C974" s="6"/>
      <c r="D974" s="7"/>
      <c r="F974" s="6"/>
      <c r="H974" s="29"/>
      <c r="I974" s="30"/>
      <c r="L974" s="5"/>
      <c r="T974" s="6"/>
      <c r="U974" s="7"/>
      <c r="V974" s="5"/>
    </row>
    <row r="975" spans="3:22" ht="12.75" x14ac:dyDescent="0.2">
      <c r="C975" s="6"/>
      <c r="D975" s="7"/>
      <c r="F975" s="6"/>
      <c r="H975" s="29"/>
      <c r="I975" s="30"/>
      <c r="L975" s="5"/>
      <c r="T975" s="6"/>
      <c r="U975" s="7"/>
      <c r="V975" s="5"/>
    </row>
    <row r="976" spans="3:22" ht="12.75" x14ac:dyDescent="0.2">
      <c r="C976" s="6"/>
      <c r="D976" s="7"/>
      <c r="F976" s="6"/>
      <c r="H976" s="29"/>
      <c r="I976" s="30"/>
      <c r="L976" s="5"/>
      <c r="T976" s="6"/>
      <c r="U976" s="7"/>
      <c r="V976" s="5"/>
    </row>
    <row r="977" spans="3:22" ht="12.75" x14ac:dyDescent="0.2">
      <c r="C977" s="6"/>
      <c r="D977" s="7"/>
      <c r="F977" s="6"/>
      <c r="H977" s="29"/>
      <c r="I977" s="30"/>
      <c r="L977" s="5"/>
      <c r="T977" s="6"/>
      <c r="U977" s="7"/>
      <c r="V977" s="5"/>
    </row>
    <row r="978" spans="3:22" ht="12.75" x14ac:dyDescent="0.2">
      <c r="C978" s="6"/>
      <c r="D978" s="7"/>
      <c r="F978" s="6"/>
      <c r="H978" s="29"/>
      <c r="I978" s="30"/>
      <c r="L978" s="5"/>
      <c r="T978" s="6"/>
      <c r="U978" s="7"/>
      <c r="V978" s="5"/>
    </row>
    <row r="979" spans="3:22" ht="12.75" x14ac:dyDescent="0.2">
      <c r="C979" s="6"/>
      <c r="D979" s="7"/>
      <c r="F979" s="6"/>
      <c r="H979" s="29"/>
      <c r="I979" s="30"/>
      <c r="L979" s="5"/>
      <c r="T979" s="6"/>
      <c r="U979" s="7"/>
      <c r="V979" s="5"/>
    </row>
    <row r="980" spans="3:22" ht="12.75" x14ac:dyDescent="0.2">
      <c r="C980" s="6"/>
      <c r="D980" s="7"/>
      <c r="F980" s="6"/>
      <c r="H980" s="29"/>
      <c r="I980" s="30"/>
      <c r="L980" s="5"/>
      <c r="T980" s="6"/>
      <c r="U980" s="7"/>
      <c r="V980" s="5"/>
    </row>
    <row r="981" spans="3:22" ht="12.75" x14ac:dyDescent="0.2">
      <c r="C981" s="6"/>
      <c r="D981" s="7"/>
      <c r="F981" s="6"/>
      <c r="H981" s="29"/>
      <c r="I981" s="30"/>
      <c r="L981" s="5"/>
      <c r="T981" s="6"/>
      <c r="U981" s="7"/>
      <c r="V981" s="5"/>
    </row>
    <row r="982" spans="3:22" ht="12.75" x14ac:dyDescent="0.2">
      <c r="C982" s="6"/>
      <c r="D982" s="7"/>
      <c r="F982" s="6"/>
      <c r="H982" s="29"/>
      <c r="I982" s="30"/>
      <c r="L982" s="5"/>
      <c r="T982" s="6"/>
      <c r="U982" s="7"/>
      <c r="V982" s="5"/>
    </row>
    <row r="983" spans="3:22" ht="12.75" x14ac:dyDescent="0.2">
      <c r="C983" s="6"/>
      <c r="D983" s="7"/>
      <c r="F983" s="6"/>
      <c r="H983" s="29"/>
      <c r="I983" s="30"/>
      <c r="L983" s="5"/>
      <c r="T983" s="6"/>
      <c r="U983" s="7"/>
      <c r="V983" s="5"/>
    </row>
    <row r="984" spans="3:22" ht="12.75" x14ac:dyDescent="0.2">
      <c r="C984" s="6"/>
      <c r="D984" s="7"/>
      <c r="F984" s="6"/>
      <c r="H984" s="29"/>
      <c r="I984" s="30"/>
      <c r="L984" s="5"/>
      <c r="T984" s="6"/>
      <c r="U984" s="7"/>
      <c r="V984" s="5"/>
    </row>
    <row r="985" spans="3:22" ht="12.75" x14ac:dyDescent="0.2">
      <c r="C985" s="6"/>
      <c r="D985" s="7"/>
      <c r="F985" s="6"/>
      <c r="H985" s="29"/>
      <c r="I985" s="30"/>
      <c r="L985" s="5"/>
      <c r="T985" s="6"/>
      <c r="U985" s="7"/>
      <c r="V985" s="5"/>
    </row>
    <row r="986" spans="3:22" ht="12.75" x14ac:dyDescent="0.2">
      <c r="C986" s="6"/>
      <c r="D986" s="7"/>
      <c r="F986" s="6"/>
      <c r="H986" s="29"/>
      <c r="I986" s="30"/>
      <c r="L986" s="5"/>
      <c r="T986" s="6"/>
      <c r="U986" s="7"/>
      <c r="V986" s="5"/>
    </row>
    <row r="987" spans="3:22" ht="12.75" x14ac:dyDescent="0.2">
      <c r="C987" s="6"/>
      <c r="D987" s="7"/>
      <c r="F987" s="6"/>
      <c r="H987" s="29"/>
      <c r="I987" s="30"/>
      <c r="L987" s="5"/>
      <c r="T987" s="6"/>
      <c r="U987" s="7"/>
      <c r="V987" s="5"/>
    </row>
    <row r="988" spans="3:22" ht="12.75" x14ac:dyDescent="0.2">
      <c r="C988" s="6"/>
      <c r="D988" s="7"/>
      <c r="F988" s="6"/>
      <c r="H988" s="29"/>
      <c r="I988" s="30"/>
      <c r="L988" s="5"/>
      <c r="T988" s="6"/>
      <c r="U988" s="7"/>
      <c r="V988" s="5"/>
    </row>
    <row r="989" spans="3:22" ht="12.75" x14ac:dyDescent="0.2">
      <c r="C989" s="6"/>
      <c r="D989" s="7"/>
      <c r="F989" s="6"/>
      <c r="H989" s="29"/>
      <c r="I989" s="30"/>
      <c r="L989" s="5"/>
      <c r="T989" s="6"/>
      <c r="U989" s="7"/>
      <c r="V989" s="5"/>
    </row>
    <row r="990" spans="3:22" ht="12.75" x14ac:dyDescent="0.2">
      <c r="C990" s="6"/>
      <c r="D990" s="7"/>
      <c r="F990" s="6"/>
      <c r="H990" s="29"/>
      <c r="I990" s="30"/>
      <c r="L990" s="5"/>
      <c r="T990" s="6"/>
      <c r="U990" s="7"/>
      <c r="V990" s="5"/>
    </row>
    <row r="991" spans="3:22" ht="12.75" x14ac:dyDescent="0.2">
      <c r="C991" s="6"/>
      <c r="D991" s="7"/>
      <c r="F991" s="6"/>
      <c r="H991" s="29"/>
      <c r="I991" s="30"/>
      <c r="L991" s="5"/>
      <c r="T991" s="6"/>
      <c r="U991" s="7"/>
      <c r="V991" s="5"/>
    </row>
    <row r="992" spans="3:22" ht="12.75" x14ac:dyDescent="0.2">
      <c r="C992" s="6"/>
      <c r="D992" s="7"/>
      <c r="F992" s="6"/>
      <c r="H992" s="29"/>
      <c r="I992" s="30"/>
      <c r="L992" s="5"/>
      <c r="T992" s="6"/>
      <c r="U992" s="7"/>
      <c r="V992" s="5"/>
    </row>
    <row r="993" spans="3:22" ht="12.75" x14ac:dyDescent="0.2">
      <c r="C993" s="6"/>
      <c r="D993" s="7"/>
      <c r="F993" s="6"/>
      <c r="H993" s="29"/>
      <c r="I993" s="30"/>
      <c r="L993" s="5"/>
      <c r="T993" s="6"/>
      <c r="U993" s="7"/>
      <c r="V993" s="5"/>
    </row>
    <row r="994" spans="3:22" ht="12.75" x14ac:dyDescent="0.2">
      <c r="C994" s="6"/>
      <c r="D994" s="7"/>
      <c r="F994" s="6"/>
      <c r="H994" s="29"/>
      <c r="I994" s="30"/>
      <c r="L994" s="5"/>
      <c r="T994" s="6"/>
      <c r="U994" s="7"/>
      <c r="V994" s="5"/>
    </row>
    <row r="995" spans="3:22" ht="12.75" x14ac:dyDescent="0.2">
      <c r="C995" s="6"/>
      <c r="D995" s="7"/>
      <c r="F995" s="6"/>
      <c r="H995" s="29"/>
      <c r="I995" s="30"/>
      <c r="L995" s="5"/>
      <c r="T995" s="6"/>
      <c r="U995" s="7"/>
      <c r="V995" s="5"/>
    </row>
    <row r="996" spans="3:22" ht="12.75" x14ac:dyDescent="0.2">
      <c r="C996" s="6"/>
      <c r="D996" s="7"/>
      <c r="F996" s="6"/>
      <c r="H996" s="29"/>
      <c r="I996" s="30"/>
      <c r="L996" s="5"/>
      <c r="T996" s="6"/>
      <c r="U996" s="7"/>
      <c r="V996" s="5"/>
    </row>
    <row r="997" spans="3:22" ht="12.75" x14ac:dyDescent="0.2">
      <c r="C997" s="6"/>
      <c r="D997" s="7"/>
      <c r="F997" s="6"/>
      <c r="H997" s="29"/>
      <c r="I997" s="30"/>
      <c r="L997" s="5"/>
      <c r="T997" s="6"/>
      <c r="U997" s="7"/>
      <c r="V997" s="5"/>
    </row>
    <row r="998" spans="3:22" ht="12.75" x14ac:dyDescent="0.2">
      <c r="C998" s="6"/>
      <c r="D998" s="7"/>
      <c r="F998" s="6"/>
      <c r="H998" s="29"/>
      <c r="I998" s="30"/>
      <c r="L998" s="5"/>
      <c r="T998" s="6"/>
      <c r="U998" s="7"/>
      <c r="V998" s="5"/>
    </row>
    <row r="999" spans="3:22" ht="12.75" x14ac:dyDescent="0.2">
      <c r="C999" s="6"/>
      <c r="D999" s="7"/>
      <c r="F999" s="6"/>
      <c r="H999" s="29"/>
      <c r="I999" s="30"/>
      <c r="L999" s="5"/>
      <c r="T999" s="6"/>
      <c r="U999" s="7"/>
      <c r="V999" s="5"/>
    </row>
    <row r="1000" spans="3:22" ht="12.75" x14ac:dyDescent="0.2">
      <c r="C1000" s="6"/>
      <c r="D1000" s="7"/>
      <c r="F1000" s="6"/>
      <c r="H1000" s="29"/>
      <c r="I1000" s="30"/>
      <c r="L1000" s="5"/>
      <c r="T1000" s="6"/>
      <c r="U1000" s="7"/>
      <c r="V1000" s="5"/>
    </row>
    <row r="1001" spans="3:22" ht="12.75" x14ac:dyDescent="0.2">
      <c r="C1001" s="6"/>
      <c r="D1001" s="7"/>
      <c r="F1001" s="6"/>
      <c r="H1001" s="29"/>
      <c r="I1001" s="30"/>
      <c r="L1001" s="5"/>
      <c r="T1001" s="6"/>
      <c r="U1001" s="7"/>
      <c r="V1001" s="5"/>
    </row>
    <row r="1002" spans="3:22" ht="12.75" x14ac:dyDescent="0.2">
      <c r="C1002" s="6"/>
      <c r="D1002" s="7"/>
      <c r="F1002" s="6"/>
      <c r="H1002" s="29"/>
      <c r="I1002" s="30"/>
      <c r="L1002" s="5"/>
      <c r="T1002" s="6"/>
      <c r="U1002" s="7"/>
      <c r="V1002" s="5"/>
    </row>
    <row r="1003" spans="3:22" ht="12.75" x14ac:dyDescent="0.2">
      <c r="C1003" s="6"/>
      <c r="D1003" s="7"/>
      <c r="F1003" s="6"/>
      <c r="H1003" s="29"/>
      <c r="I1003" s="30"/>
      <c r="L1003" s="5"/>
      <c r="T1003" s="6"/>
      <c r="U1003" s="7"/>
      <c r="V1003" s="5"/>
    </row>
    <row r="1004" spans="3:22" ht="12.75" x14ac:dyDescent="0.2">
      <c r="C1004" s="6"/>
      <c r="D1004" s="7"/>
      <c r="F1004" s="6"/>
      <c r="H1004" s="29"/>
      <c r="I1004" s="30"/>
      <c r="L1004" s="5"/>
      <c r="T1004" s="6"/>
      <c r="U1004" s="7"/>
      <c r="V1004" s="5"/>
    </row>
    <row r="1005" spans="3:22" ht="12.75" x14ac:dyDescent="0.2">
      <c r="C1005" s="6"/>
      <c r="D1005" s="7"/>
      <c r="F1005" s="6"/>
      <c r="H1005" s="29"/>
      <c r="I1005" s="30"/>
      <c r="L1005" s="5"/>
      <c r="T1005" s="6"/>
      <c r="U1005" s="7"/>
      <c r="V1005" s="5"/>
    </row>
    <row r="1006" spans="3:22" ht="12.75" x14ac:dyDescent="0.2">
      <c r="C1006" s="6"/>
      <c r="D1006" s="7"/>
      <c r="F1006" s="6"/>
      <c r="H1006" s="29"/>
      <c r="I1006" s="30"/>
      <c r="L1006" s="5"/>
      <c r="T1006" s="6"/>
      <c r="U1006" s="7"/>
      <c r="V1006" s="5"/>
    </row>
    <row r="1007" spans="3:22" ht="12.75" x14ac:dyDescent="0.2">
      <c r="C1007" s="6"/>
      <c r="D1007" s="7"/>
      <c r="F1007" s="6"/>
      <c r="H1007" s="29"/>
      <c r="I1007" s="30"/>
      <c r="L1007" s="5"/>
      <c r="T1007" s="6"/>
      <c r="U1007" s="7"/>
      <c r="V1007" s="5"/>
    </row>
    <row r="1008" spans="3:22" ht="12.75" x14ac:dyDescent="0.2">
      <c r="C1008" s="6"/>
      <c r="D1008" s="7"/>
      <c r="F1008" s="6"/>
      <c r="H1008" s="29"/>
      <c r="I1008" s="30"/>
      <c r="L1008" s="5"/>
      <c r="T1008" s="6"/>
      <c r="U1008" s="7"/>
      <c r="V1008" s="5"/>
    </row>
    <row r="1009" spans="3:22" ht="12.75" x14ac:dyDescent="0.2">
      <c r="C1009" s="6"/>
      <c r="D1009" s="7"/>
      <c r="F1009" s="6"/>
      <c r="H1009" s="29"/>
      <c r="I1009" s="30"/>
      <c r="L1009" s="5"/>
      <c r="T1009" s="6"/>
      <c r="U1009" s="7"/>
      <c r="V1009" s="5"/>
    </row>
    <row r="1010" spans="3:22" ht="12.75" x14ac:dyDescent="0.2">
      <c r="C1010" s="6"/>
      <c r="D1010" s="7"/>
      <c r="F1010" s="6"/>
      <c r="H1010" s="29"/>
      <c r="I1010" s="30"/>
      <c r="L1010" s="5"/>
      <c r="T1010" s="6"/>
      <c r="U1010" s="7"/>
      <c r="V1010" s="5"/>
    </row>
  </sheetData>
  <mergeCells count="2">
    <mergeCell ref="A20:I27"/>
    <mergeCell ref="L20:U27"/>
  </mergeCells>
  <conditionalFormatting sqref="S14">
    <cfRule type="colorScale" priority="1">
      <colorScale>
        <cfvo type="min"/>
        <cfvo type="percentile" val="50"/>
        <cfvo type="max"/>
        <color rgb="FF63BE7B"/>
        <color rgb="FFFFEB84"/>
        <color rgb="FFF8696B"/>
      </colorScale>
    </cfRule>
  </conditionalFormatting>
  <conditionalFormatting sqref="Q14">
    <cfRule type="colorScale" priority="2">
      <colorScale>
        <cfvo type="min"/>
        <cfvo type="percentile" val="50"/>
        <cfvo type="max"/>
        <color rgb="FF63BE7B"/>
        <color rgb="FFFFEB84"/>
        <color rgb="FFF8696B"/>
      </colorScale>
    </cfRule>
  </conditionalFormatting>
  <conditionalFormatting sqref="T14">
    <cfRule type="colorScale" priority="3">
      <colorScale>
        <cfvo type="min"/>
        <cfvo type="max"/>
        <color rgb="FFFCFCFF"/>
        <color rgb="FF63BE7B"/>
      </colorScale>
    </cfRule>
  </conditionalFormatting>
  <conditionalFormatting sqref="U14">
    <cfRule type="colorScale" priority="4">
      <colorScale>
        <cfvo type="min"/>
        <cfvo type="percentile" val="50"/>
        <cfvo type="max"/>
        <color rgb="FF63BE7B"/>
        <color rgb="FFFFEB84"/>
        <color rgb="FFF8696B"/>
      </colorScale>
    </cfRule>
  </conditionalFormatting>
  <conditionalFormatting sqref="S7:S13 S15:S18">
    <cfRule type="colorScale" priority="37">
      <colorScale>
        <cfvo type="min"/>
        <cfvo type="percentile" val="50"/>
        <cfvo type="max"/>
        <color rgb="FF63BE7B"/>
        <color rgb="FFFFEB84"/>
        <color rgb="FFF8696B"/>
      </colorScale>
    </cfRule>
  </conditionalFormatting>
  <conditionalFormatting sqref="Q7:Q13 Q15:Q18">
    <cfRule type="colorScale" priority="39">
      <colorScale>
        <cfvo type="min"/>
        <cfvo type="percentile" val="50"/>
        <cfvo type="max"/>
        <color rgb="FF63BE7B"/>
        <color rgb="FFFFEB84"/>
        <color rgb="FFF8696B"/>
      </colorScale>
    </cfRule>
  </conditionalFormatting>
  <conditionalFormatting sqref="T7:T13 T15:T18">
    <cfRule type="colorScale" priority="41">
      <colorScale>
        <cfvo type="min"/>
        <cfvo type="max"/>
        <color rgb="FFFCFCFF"/>
        <color rgb="FF63BE7B"/>
      </colorScale>
    </cfRule>
  </conditionalFormatting>
  <conditionalFormatting sqref="U7:U13 U15:U18">
    <cfRule type="colorScale" priority="43">
      <colorScale>
        <cfvo type="min"/>
        <cfvo type="percentile" val="50"/>
        <cfvo type="max"/>
        <color rgb="FF63BE7B"/>
        <color rgb="FFFFEB84"/>
        <color rgb="FFF8696B"/>
      </colorScale>
    </cfRule>
  </conditionalFormatting>
  <printOptions gridLines="1"/>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Template US</vt:lpstr>
      <vt:lpstr>Template SI</vt:lpstr>
      <vt:lpstr>Black Widow</vt:lpstr>
      <vt:lpstr>'Black Widow'!Print_Area</vt:lpstr>
      <vt:lpstr>'Template SI'!Print_Area</vt:lpstr>
      <vt:lpstr>'Template 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Rasmussen</dc:creator>
  <cp:lastModifiedBy>Windows User</cp:lastModifiedBy>
  <cp:lastPrinted>2020-05-23T15:11:38Z</cp:lastPrinted>
  <dcterms:created xsi:type="dcterms:W3CDTF">2020-05-23T14:03:27Z</dcterms:created>
  <dcterms:modified xsi:type="dcterms:W3CDTF">2020-09-21T15:34:09Z</dcterms:modified>
</cp:coreProperties>
</file>